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amodi\Documents\List Price Sheet\PSI  - List Price (Sales Price)\"/>
    </mc:Choice>
  </mc:AlternateContent>
  <xr:revisionPtr revIDLastSave="0" documentId="13_ncr:1_{88847C92-A9C5-4642-B20A-C2E4F99A5BFD}" xr6:coauthVersionLast="47" xr6:coauthVersionMax="47" xr10:uidLastSave="{00000000-0000-0000-0000-000000000000}"/>
  <bookViews>
    <workbookView xWindow="28680" yWindow="-120" windowWidth="29040" windowHeight="15720" xr2:uid="{39143111-ECBD-4D73-A227-14167C6349CA}"/>
  </bookViews>
  <sheets>
    <sheet name="PSI-052426 Sampl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9" i="1" l="1"/>
  <c r="H129" i="1" s="1"/>
  <c r="I128" i="1"/>
  <c r="H128" i="1" s="1"/>
  <c r="I127" i="1"/>
  <c r="H127" i="1"/>
  <c r="I126" i="1"/>
  <c r="J126" i="1" s="1"/>
  <c r="K126" i="1" s="1"/>
  <c r="I125" i="1"/>
  <c r="H125" i="1" s="1"/>
  <c r="I124" i="1"/>
  <c r="H124" i="1" s="1"/>
  <c r="I123" i="1"/>
  <c r="H123" i="1"/>
  <c r="I122" i="1"/>
  <c r="J122" i="1" s="1"/>
  <c r="K122" i="1" s="1"/>
  <c r="I121" i="1"/>
  <c r="H121" i="1" s="1"/>
  <c r="H117" i="1"/>
  <c r="I117" i="1"/>
  <c r="I113" i="1"/>
  <c r="H113" i="1" s="1"/>
  <c r="I112" i="1"/>
  <c r="H112" i="1"/>
  <c r="I111" i="1"/>
  <c r="H111" i="1"/>
  <c r="I110" i="1"/>
  <c r="J110" i="1" s="1"/>
  <c r="K110" i="1" s="1"/>
  <c r="H110" i="1"/>
  <c r="I109" i="1"/>
  <c r="H109" i="1" s="1"/>
  <c r="I108" i="1"/>
  <c r="H108" i="1"/>
  <c r="I107" i="1"/>
  <c r="H107" i="1"/>
  <c r="I106" i="1"/>
  <c r="J106" i="1" s="1"/>
  <c r="K106" i="1" s="1"/>
  <c r="H106" i="1"/>
  <c r="I105" i="1"/>
  <c r="H105" i="1" s="1"/>
  <c r="I104" i="1"/>
  <c r="H104" i="1"/>
  <c r="I103" i="1"/>
  <c r="H103" i="1"/>
  <c r="I99" i="1"/>
  <c r="H99" i="1" s="1"/>
  <c r="I98" i="1"/>
  <c r="H98" i="1" s="1"/>
  <c r="I97" i="1"/>
  <c r="H97" i="1" s="1"/>
  <c r="I93" i="1"/>
  <c r="H93" i="1" s="1"/>
  <c r="I92" i="1"/>
  <c r="H92" i="1" s="1"/>
  <c r="I91" i="1"/>
  <c r="H91" i="1"/>
  <c r="I90" i="1"/>
  <c r="J90" i="1" s="1"/>
  <c r="K90" i="1" s="1"/>
  <c r="I89" i="1"/>
  <c r="H89" i="1" s="1"/>
  <c r="I88" i="1"/>
  <c r="H88" i="1" s="1"/>
  <c r="I84" i="1"/>
  <c r="H84" i="1" s="1"/>
  <c r="I83" i="1"/>
  <c r="H83" i="1"/>
  <c r="I82" i="1"/>
  <c r="H82" i="1" s="1"/>
  <c r="I81" i="1"/>
  <c r="J81" i="1" s="1"/>
  <c r="K81" i="1" s="1"/>
  <c r="H81" i="1"/>
  <c r="I80" i="1"/>
  <c r="H80" i="1"/>
  <c r="I79" i="1"/>
  <c r="H79" i="1"/>
  <c r="I78" i="1"/>
  <c r="H78" i="1" s="1"/>
  <c r="I77" i="1"/>
  <c r="J77" i="1" s="1"/>
  <c r="K77" i="1" s="1"/>
  <c r="H77" i="1"/>
  <c r="I76" i="1"/>
  <c r="H76" i="1"/>
  <c r="I75" i="1"/>
  <c r="H75" i="1"/>
  <c r="I71" i="1"/>
  <c r="H71" i="1" s="1"/>
  <c r="I70" i="1"/>
  <c r="H70" i="1"/>
  <c r="I69" i="1"/>
  <c r="H69" i="1"/>
  <c r="I68" i="1"/>
  <c r="H68" i="1" s="1"/>
  <c r="I67" i="1"/>
  <c r="H67" i="1" s="1"/>
  <c r="I66" i="1"/>
  <c r="H66" i="1"/>
  <c r="I62" i="1"/>
  <c r="H62" i="1" s="1"/>
  <c r="I61" i="1"/>
  <c r="H61" i="1" s="1"/>
  <c r="I60" i="1"/>
  <c r="H60" i="1"/>
  <c r="I59" i="1"/>
  <c r="H59" i="1"/>
  <c r="I58" i="1"/>
  <c r="H58" i="1" s="1"/>
  <c r="I57" i="1"/>
  <c r="H57" i="1" s="1"/>
  <c r="I56" i="1"/>
  <c r="H56" i="1"/>
  <c r="I55" i="1"/>
  <c r="H55" i="1"/>
  <c r="H54" i="1"/>
  <c r="I54" i="1"/>
  <c r="I50" i="1"/>
  <c r="H50" i="1"/>
  <c r="I49" i="1"/>
  <c r="H49" i="1" s="1"/>
  <c r="I48" i="1"/>
  <c r="H48" i="1"/>
  <c r="I47" i="1"/>
  <c r="J47" i="1" s="1"/>
  <c r="K47" i="1" s="1"/>
  <c r="I46" i="1"/>
  <c r="H46" i="1"/>
  <c r="I45" i="1"/>
  <c r="H45" i="1" s="1"/>
  <c r="I44" i="1"/>
  <c r="H44" i="1"/>
  <c r="I43" i="1"/>
  <c r="J43" i="1" s="1"/>
  <c r="K43" i="1" s="1"/>
  <c r="I42" i="1"/>
  <c r="H42" i="1"/>
  <c r="I41" i="1"/>
  <c r="H41" i="1" s="1"/>
  <c r="I40" i="1"/>
  <c r="H40" i="1"/>
  <c r="I36" i="1"/>
  <c r="H36" i="1" s="1"/>
  <c r="I35" i="1"/>
  <c r="H35" i="1" s="1"/>
  <c r="I34" i="1"/>
  <c r="H34" i="1"/>
  <c r="I33" i="1"/>
  <c r="J33" i="1" s="1"/>
  <c r="K33" i="1" s="1"/>
  <c r="H33" i="1"/>
  <c r="H29" i="1"/>
  <c r="H28" i="1"/>
  <c r="H27" i="1"/>
  <c r="H26" i="1"/>
  <c r="H25" i="1"/>
  <c r="H24" i="1"/>
  <c r="H23" i="1"/>
  <c r="H22" i="1"/>
  <c r="I29" i="1"/>
  <c r="I28" i="1"/>
  <c r="I27" i="1"/>
  <c r="I26" i="1"/>
  <c r="I25" i="1"/>
  <c r="I24" i="1"/>
  <c r="I23" i="1"/>
  <c r="J23" i="1" s="1"/>
  <c r="K23" i="1" s="1"/>
  <c r="I22" i="1"/>
  <c r="J22" i="1" s="1"/>
  <c r="K22" i="1" s="1"/>
  <c r="H18" i="1"/>
  <c r="H17" i="1"/>
  <c r="H16" i="1"/>
  <c r="H15" i="1"/>
  <c r="H14" i="1"/>
  <c r="H13" i="1"/>
  <c r="H12" i="1"/>
  <c r="H11" i="1"/>
  <c r="I18" i="1"/>
  <c r="J18" i="1" s="1"/>
  <c r="K18" i="1" s="1"/>
  <c r="I17" i="1"/>
  <c r="J17" i="1" s="1"/>
  <c r="K17" i="1" s="1"/>
  <c r="I16" i="1"/>
  <c r="J16" i="1" s="1"/>
  <c r="K16" i="1" s="1"/>
  <c r="I15" i="1"/>
  <c r="I14" i="1"/>
  <c r="I13" i="1"/>
  <c r="I12" i="1"/>
  <c r="J12" i="1" s="1"/>
  <c r="K12" i="1" s="1"/>
  <c r="I11" i="1"/>
  <c r="J129" i="1"/>
  <c r="K129" i="1" s="1"/>
  <c r="E129" i="1"/>
  <c r="J128" i="1"/>
  <c r="K128" i="1" s="1"/>
  <c r="E128" i="1"/>
  <c r="J127" i="1"/>
  <c r="K127" i="1" s="1"/>
  <c r="E127" i="1"/>
  <c r="E126" i="1"/>
  <c r="J125" i="1"/>
  <c r="K125" i="1" s="1"/>
  <c r="E125" i="1"/>
  <c r="J124" i="1"/>
  <c r="K124" i="1" s="1"/>
  <c r="E124" i="1"/>
  <c r="J123" i="1"/>
  <c r="K123" i="1" s="1"/>
  <c r="E123" i="1"/>
  <c r="E122" i="1"/>
  <c r="J121" i="1"/>
  <c r="K121" i="1" s="1"/>
  <c r="E121" i="1"/>
  <c r="J117" i="1"/>
  <c r="K117" i="1" s="1"/>
  <c r="E117" i="1"/>
  <c r="J113" i="1"/>
  <c r="K113" i="1" s="1"/>
  <c r="E113" i="1"/>
  <c r="J112" i="1"/>
  <c r="K112" i="1" s="1"/>
  <c r="E112" i="1"/>
  <c r="J111" i="1"/>
  <c r="K111" i="1" s="1"/>
  <c r="E111" i="1"/>
  <c r="E110" i="1"/>
  <c r="J109" i="1"/>
  <c r="K109" i="1" s="1"/>
  <c r="E109" i="1"/>
  <c r="J108" i="1"/>
  <c r="K108" i="1" s="1"/>
  <c r="E108" i="1"/>
  <c r="J107" i="1"/>
  <c r="K107" i="1" s="1"/>
  <c r="E107" i="1"/>
  <c r="E106" i="1"/>
  <c r="J105" i="1"/>
  <c r="K105" i="1" s="1"/>
  <c r="E105" i="1"/>
  <c r="J104" i="1"/>
  <c r="K104" i="1" s="1"/>
  <c r="E104" i="1"/>
  <c r="J103" i="1"/>
  <c r="K103" i="1" s="1"/>
  <c r="E103" i="1"/>
  <c r="J99" i="1"/>
  <c r="K99" i="1" s="1"/>
  <c r="E99" i="1"/>
  <c r="E98" i="1"/>
  <c r="J97" i="1"/>
  <c r="K97" i="1" s="1"/>
  <c r="E97" i="1"/>
  <c r="J93" i="1"/>
  <c r="K93" i="1" s="1"/>
  <c r="E93" i="1"/>
  <c r="J92" i="1"/>
  <c r="K92" i="1" s="1"/>
  <c r="E92" i="1"/>
  <c r="J91" i="1"/>
  <c r="K91" i="1" s="1"/>
  <c r="E91" i="1"/>
  <c r="E90" i="1"/>
  <c r="J89" i="1"/>
  <c r="K89" i="1" s="1"/>
  <c r="E89" i="1"/>
  <c r="J88" i="1"/>
  <c r="K88" i="1" s="1"/>
  <c r="E88" i="1"/>
  <c r="J84" i="1"/>
  <c r="K84" i="1" s="1"/>
  <c r="E84" i="1"/>
  <c r="J83" i="1"/>
  <c r="K83" i="1" s="1"/>
  <c r="E83" i="1"/>
  <c r="E82" i="1"/>
  <c r="E81" i="1"/>
  <c r="J80" i="1"/>
  <c r="K80" i="1" s="1"/>
  <c r="E80" i="1"/>
  <c r="J79" i="1"/>
  <c r="K79" i="1" s="1"/>
  <c r="E79" i="1"/>
  <c r="J78" i="1"/>
  <c r="K78" i="1" s="1"/>
  <c r="E78" i="1"/>
  <c r="E77" i="1"/>
  <c r="J76" i="1"/>
  <c r="K76" i="1" s="1"/>
  <c r="E76" i="1"/>
  <c r="J75" i="1"/>
  <c r="K75" i="1" s="1"/>
  <c r="E75" i="1"/>
  <c r="J71" i="1"/>
  <c r="K71" i="1" s="1"/>
  <c r="E71" i="1"/>
  <c r="J70" i="1"/>
  <c r="K70" i="1" s="1"/>
  <c r="E70" i="1"/>
  <c r="J69" i="1"/>
  <c r="K69" i="1" s="1"/>
  <c r="E69" i="1"/>
  <c r="E68" i="1"/>
  <c r="J67" i="1"/>
  <c r="K67" i="1" s="1"/>
  <c r="E67" i="1"/>
  <c r="J66" i="1"/>
  <c r="K66" i="1" s="1"/>
  <c r="E66" i="1"/>
  <c r="J62" i="1"/>
  <c r="K62" i="1" s="1"/>
  <c r="E62" i="1"/>
  <c r="J61" i="1"/>
  <c r="K61" i="1" s="1"/>
  <c r="E61" i="1"/>
  <c r="J60" i="1"/>
  <c r="K60" i="1" s="1"/>
  <c r="E60" i="1"/>
  <c r="J59" i="1"/>
  <c r="K59" i="1" s="1"/>
  <c r="E59" i="1"/>
  <c r="J58" i="1"/>
  <c r="K58" i="1" s="1"/>
  <c r="E58" i="1"/>
  <c r="J57" i="1"/>
  <c r="K57" i="1" s="1"/>
  <c r="E57" i="1"/>
  <c r="J56" i="1"/>
  <c r="K56" i="1" s="1"/>
  <c r="E56" i="1"/>
  <c r="J55" i="1"/>
  <c r="K55" i="1" s="1"/>
  <c r="E55" i="1"/>
  <c r="J54" i="1"/>
  <c r="K54" i="1" s="1"/>
  <c r="E54" i="1"/>
  <c r="J50" i="1"/>
  <c r="K50" i="1" s="1"/>
  <c r="E50" i="1"/>
  <c r="E49" i="1"/>
  <c r="J48" i="1"/>
  <c r="K48" i="1" s="1"/>
  <c r="E48" i="1"/>
  <c r="E47" i="1"/>
  <c r="J46" i="1"/>
  <c r="K46" i="1" s="1"/>
  <c r="E46" i="1"/>
  <c r="E45" i="1"/>
  <c r="J44" i="1"/>
  <c r="K44" i="1" s="1"/>
  <c r="E44" i="1"/>
  <c r="E43" i="1"/>
  <c r="J42" i="1"/>
  <c r="K42" i="1" s="1"/>
  <c r="E42" i="1"/>
  <c r="E41" i="1"/>
  <c r="J40" i="1"/>
  <c r="K40" i="1" s="1"/>
  <c r="E40" i="1"/>
  <c r="J36" i="1"/>
  <c r="K36" i="1" s="1"/>
  <c r="E36" i="1"/>
  <c r="J35" i="1"/>
  <c r="K35" i="1" s="1"/>
  <c r="E35" i="1"/>
  <c r="J34" i="1"/>
  <c r="K34" i="1" s="1"/>
  <c r="E34" i="1"/>
  <c r="E33" i="1"/>
  <c r="J29" i="1"/>
  <c r="K29" i="1" s="1"/>
  <c r="E29" i="1"/>
  <c r="J28" i="1"/>
  <c r="K28" i="1" s="1"/>
  <c r="E28" i="1"/>
  <c r="J27" i="1"/>
  <c r="K27" i="1" s="1"/>
  <c r="E27" i="1"/>
  <c r="J26" i="1"/>
  <c r="K26" i="1" s="1"/>
  <c r="E26" i="1"/>
  <c r="J25" i="1"/>
  <c r="K25" i="1" s="1"/>
  <c r="E25" i="1"/>
  <c r="J24" i="1"/>
  <c r="K24" i="1" s="1"/>
  <c r="E24" i="1"/>
  <c r="E23" i="1"/>
  <c r="E22" i="1"/>
  <c r="E18" i="1"/>
  <c r="E17" i="1"/>
  <c r="E16" i="1"/>
  <c r="J15" i="1"/>
  <c r="K15" i="1" s="1"/>
  <c r="E15" i="1"/>
  <c r="J14" i="1"/>
  <c r="K14" i="1" s="1"/>
  <c r="E14" i="1"/>
  <c r="J13" i="1"/>
  <c r="K13" i="1" s="1"/>
  <c r="E13" i="1"/>
  <c r="E12" i="1"/>
  <c r="J11" i="1"/>
  <c r="K11" i="1" s="1"/>
  <c r="E11" i="1"/>
  <c r="H122" i="1" l="1"/>
  <c r="H126" i="1"/>
  <c r="J98" i="1"/>
  <c r="K98" i="1" s="1"/>
  <c r="H90" i="1"/>
  <c r="J82" i="1"/>
  <c r="K82" i="1" s="1"/>
  <c r="J68" i="1"/>
  <c r="K68" i="1" s="1"/>
  <c r="J41" i="1"/>
  <c r="K41" i="1" s="1"/>
  <c r="H43" i="1"/>
  <c r="H47" i="1"/>
  <c r="J45" i="1"/>
  <c r="K45" i="1" s="1"/>
  <c r="J49" i="1"/>
  <c r="K49" i="1" s="1"/>
</calcChain>
</file>

<file path=xl/sharedStrings.xml><?xml version="1.0" encoding="utf-8"?>
<sst xmlns="http://schemas.openxmlformats.org/spreadsheetml/2006/main" count="414" uniqueCount="197">
  <si>
    <t>500 Green Street</t>
  </si>
  <si>
    <t>Imported Steel Pipe List Price Sheet</t>
  </si>
  <si>
    <t>Woodbridge, NJ 07095</t>
  </si>
  <si>
    <t>Phone - 800-526-5104</t>
  </si>
  <si>
    <t>www.ksdusa.com</t>
  </si>
  <si>
    <t>Multiplier &gt;</t>
  </si>
  <si>
    <t xml:space="preserve">Black Plain End x 21' Sch. 40 ASTM A53-A Type E </t>
  </si>
  <si>
    <t>Size</t>
  </si>
  <si>
    <t xml:space="preserve">Code </t>
  </si>
  <si>
    <t>Alt. Code</t>
  </si>
  <si>
    <t xml:space="preserve">Bundle </t>
  </si>
  <si>
    <t>Ft. / Bundle</t>
  </si>
  <si>
    <t>Weight / Length</t>
  </si>
  <si>
    <t>List / CFT</t>
  </si>
  <si>
    <t>List / Length</t>
  </si>
  <si>
    <t>List / Ft.</t>
  </si>
  <si>
    <t xml:space="preserve">Invoice / Ft. </t>
  </si>
  <si>
    <t>Invoice / Length</t>
  </si>
  <si>
    <t>1/4"</t>
  </si>
  <si>
    <t>GS1/421BPE</t>
  </si>
  <si>
    <t>581-2520PE</t>
  </si>
  <si>
    <t>3/8"</t>
  </si>
  <si>
    <t>GS3/821BPE</t>
  </si>
  <si>
    <t>582-2520PE</t>
  </si>
  <si>
    <t>1/2"</t>
  </si>
  <si>
    <t>GS1/221BPE</t>
  </si>
  <si>
    <t>583-2520PE</t>
  </si>
  <si>
    <t>3/4"</t>
  </si>
  <si>
    <t>GS3/421BPE</t>
  </si>
  <si>
    <t>584-2520PE</t>
  </si>
  <si>
    <t>1"</t>
  </si>
  <si>
    <t>GS121BPE</t>
  </si>
  <si>
    <t>585-2520PE</t>
  </si>
  <si>
    <t>1-1/4"</t>
  </si>
  <si>
    <t>GS11/421BPE</t>
  </si>
  <si>
    <t>586-2520PE</t>
  </si>
  <si>
    <t>1-1/2"</t>
  </si>
  <si>
    <t>GS11/221BPE</t>
  </si>
  <si>
    <t>587-2520PE</t>
  </si>
  <si>
    <t>2"</t>
  </si>
  <si>
    <t>GS221BPE</t>
  </si>
  <si>
    <t>588-2520PE</t>
  </si>
  <si>
    <t xml:space="preserve">Black Plain End x 21' Sch. 40 ASTM A53-B Type E </t>
  </si>
  <si>
    <t>2-1/2"</t>
  </si>
  <si>
    <t>GS21/221BPE</t>
  </si>
  <si>
    <t>589-2520PE</t>
  </si>
  <si>
    <t>3"</t>
  </si>
  <si>
    <t>GS321BPE</t>
  </si>
  <si>
    <t>590-2520PE</t>
  </si>
  <si>
    <t>4"</t>
  </si>
  <si>
    <t>GS421BPE</t>
  </si>
  <si>
    <t>591-2520PE</t>
  </si>
  <si>
    <t>5"</t>
  </si>
  <si>
    <t>GS521BPE</t>
  </si>
  <si>
    <t>-</t>
  </si>
  <si>
    <t xml:space="preserve">6" </t>
  </si>
  <si>
    <t>GS621BPE</t>
  </si>
  <si>
    <t>8"</t>
  </si>
  <si>
    <t>GS821BPE</t>
  </si>
  <si>
    <t>10"</t>
  </si>
  <si>
    <t>GS1021BPE</t>
  </si>
  <si>
    <t xml:space="preserve">12" </t>
  </si>
  <si>
    <t>GS1221BPE</t>
  </si>
  <si>
    <t xml:space="preserve">Black Roll Groove x 21' Sch. 40 ASTM A53-B Type E </t>
  </si>
  <si>
    <t>GS21/221BGRV</t>
  </si>
  <si>
    <t>GS321BGRV</t>
  </si>
  <si>
    <t>GS421BGRV</t>
  </si>
  <si>
    <t xml:space="preserve">GS621BGRV </t>
  </si>
  <si>
    <t xml:space="preserve">Black T &amp; C x 21' Sch. 40 ASTM A53-A Type E </t>
  </si>
  <si>
    <t>GS1/421BTC</t>
  </si>
  <si>
    <t>581-2520HCC</t>
  </si>
  <si>
    <t>GS3/821BTC</t>
  </si>
  <si>
    <t>582-2520HCC</t>
  </si>
  <si>
    <t>GS1/221BTC</t>
  </si>
  <si>
    <t>583-2520HCC</t>
  </si>
  <si>
    <t>GS3/421BTC</t>
  </si>
  <si>
    <t>584-2520HCC</t>
  </si>
  <si>
    <t>GS121BTC</t>
  </si>
  <si>
    <t>585-2520HCC</t>
  </si>
  <si>
    <t>GS11/421BTC</t>
  </si>
  <si>
    <t>586-2520HCC</t>
  </si>
  <si>
    <t>GS11/221BTC</t>
  </si>
  <si>
    <t>587-2520HCC</t>
  </si>
  <si>
    <t>GS221BTC</t>
  </si>
  <si>
    <t>588-2520HCC</t>
  </si>
  <si>
    <t>GS21/221BTC</t>
  </si>
  <si>
    <t>589-2520HCC</t>
  </si>
  <si>
    <t>GS321BTC</t>
  </si>
  <si>
    <t>590-2520HCC</t>
  </si>
  <si>
    <t>GS421BTC</t>
  </si>
  <si>
    <t>591-2520HCC</t>
  </si>
  <si>
    <t xml:space="preserve">Black TBE  x 10' Sch. 40 ASTM A53-A Type E </t>
  </si>
  <si>
    <t>GS1/210BTBE</t>
  </si>
  <si>
    <t>583-1200HCG</t>
  </si>
  <si>
    <t>GS3/410BTBE</t>
  </si>
  <si>
    <t>584-1200HCG</t>
  </si>
  <si>
    <t>GS110BTBE</t>
  </si>
  <si>
    <t>585-1200HCG</t>
  </si>
  <si>
    <t>GS11/410BTBE</t>
  </si>
  <si>
    <t>586-1200HCG</t>
  </si>
  <si>
    <t>GS11/210BTBE</t>
  </si>
  <si>
    <t>587-1200HCG</t>
  </si>
  <si>
    <t>GS210BTBE</t>
  </si>
  <si>
    <t>588-1200HCG</t>
  </si>
  <si>
    <t>GS21/210BTBE</t>
  </si>
  <si>
    <t>589-1200HCG</t>
  </si>
  <si>
    <t>GS310BTBE</t>
  </si>
  <si>
    <t>590-1200HCG</t>
  </si>
  <si>
    <t>GS410BTBE</t>
  </si>
  <si>
    <t>591-1200HCG</t>
  </si>
  <si>
    <t xml:space="preserve">Black PE  x 10' Sch. 40 ASTM A53-A Type E </t>
  </si>
  <si>
    <t>&lt; NEW at KSD</t>
  </si>
  <si>
    <t>GS1/210BPE</t>
  </si>
  <si>
    <t>GS3/410BPE</t>
  </si>
  <si>
    <t>GS110BPE</t>
  </si>
  <si>
    <t>GS11/410BPE</t>
  </si>
  <si>
    <t>GS11/210BPE</t>
  </si>
  <si>
    <t>GS210BPE</t>
  </si>
  <si>
    <t xml:space="preserve">Black Plain End x 21' Sch. 80 XH ASTM A53-A Type E </t>
  </si>
  <si>
    <t>GS3/821XHBPE</t>
  </si>
  <si>
    <t>GS1/221XHBPE</t>
  </si>
  <si>
    <t>GS3/421XHBPE</t>
  </si>
  <si>
    <t>GS121XHBPE</t>
  </si>
  <si>
    <t>GS11/421XHBPE</t>
  </si>
  <si>
    <t>GS11/221XHBPE</t>
  </si>
  <si>
    <t>GS221XHBPE</t>
  </si>
  <si>
    <t>GS21/221XHBPE</t>
  </si>
  <si>
    <t>GS321XHBPE</t>
  </si>
  <si>
    <t>GS421XHBPE</t>
  </si>
  <si>
    <t xml:space="preserve">Galv. Plain End x 21' Sch. 40 ASTM A53-A Type E </t>
  </si>
  <si>
    <t xml:space="preserve">&lt; while supplies last </t>
  </si>
  <si>
    <t>GS1/221GPE</t>
  </si>
  <si>
    <t>563-2520PE</t>
  </si>
  <si>
    <t>GS3/421GPE</t>
  </si>
  <si>
    <t>564-2520PE</t>
  </si>
  <si>
    <t>GS121GPE</t>
  </si>
  <si>
    <t>565-2520PE</t>
  </si>
  <si>
    <t>GS11/421GPE</t>
  </si>
  <si>
    <t>566-2520PE</t>
  </si>
  <si>
    <t>GS11/221GPE</t>
  </si>
  <si>
    <t>567-2520PE</t>
  </si>
  <si>
    <t>GS221GPE</t>
  </si>
  <si>
    <t>568-2520PE</t>
  </si>
  <si>
    <t xml:space="preserve">Galv. Plain End x 21' Sch. 40 ASTM A53-B Type E </t>
  </si>
  <si>
    <t>GS21/221GPE</t>
  </si>
  <si>
    <t>569-2520PE</t>
  </si>
  <si>
    <t>GS321GPE</t>
  </si>
  <si>
    <t>570-2520PE</t>
  </si>
  <si>
    <t>GS421GPE</t>
  </si>
  <si>
    <t>571-2520PE</t>
  </si>
  <si>
    <t xml:space="preserve">Galv. T &amp; C x 21' Sch. 40 ASTM A53-A Type E </t>
  </si>
  <si>
    <t>GS1/421GTC</t>
  </si>
  <si>
    <t>561-2520HCC</t>
  </si>
  <si>
    <t>GS3/821GTC</t>
  </si>
  <si>
    <t>562-2520HCC</t>
  </si>
  <si>
    <t>GS1/221GTC</t>
  </si>
  <si>
    <t>563-2520HCC</t>
  </si>
  <si>
    <t>GS3/421GTC</t>
  </si>
  <si>
    <t>564-2520HCC</t>
  </si>
  <si>
    <t>GS121GTC</t>
  </si>
  <si>
    <t>565-2520HCC</t>
  </si>
  <si>
    <t>GS11/421GTC</t>
  </si>
  <si>
    <t>566-2520HCC</t>
  </si>
  <si>
    <t>GS11/221GTC</t>
  </si>
  <si>
    <t>567-2520HCC</t>
  </si>
  <si>
    <t>GS221GTC</t>
  </si>
  <si>
    <t>568-2520HCC</t>
  </si>
  <si>
    <t>GS21/221GTC</t>
  </si>
  <si>
    <t>569-2520HCC</t>
  </si>
  <si>
    <t>GS321GTC</t>
  </si>
  <si>
    <t>570-2520HCC</t>
  </si>
  <si>
    <t>GS421GTC</t>
  </si>
  <si>
    <t>571-2520HCC</t>
  </si>
  <si>
    <t xml:space="preserve">Galv. T &amp; C x 18' Sch. 40 ASTM A53-A Type E </t>
  </si>
  <si>
    <t>GS11/418GTC</t>
  </si>
  <si>
    <t xml:space="preserve">Galv. TBE  x 10' Sch. 40 ASTM A53-A Type E </t>
  </si>
  <si>
    <t>GS1/210GBTBE</t>
  </si>
  <si>
    <t>563-1200HCG</t>
  </si>
  <si>
    <t>GS3/4210GTBE</t>
  </si>
  <si>
    <t>564-1200HCG</t>
  </si>
  <si>
    <t>GS110GTBE</t>
  </si>
  <si>
    <t>565-1200HCG</t>
  </si>
  <si>
    <t>GS11/410GTBE</t>
  </si>
  <si>
    <t>566-1200HCG</t>
  </si>
  <si>
    <t>GS11/210GTBE</t>
  </si>
  <si>
    <t>567-1200HCG</t>
  </si>
  <si>
    <t>GS210GTBE</t>
  </si>
  <si>
    <t>568-1200HCG</t>
  </si>
  <si>
    <t>GS21/210GTBE</t>
  </si>
  <si>
    <t>569-1200HCG</t>
  </si>
  <si>
    <t>GS310GTBE</t>
  </si>
  <si>
    <t>570-1200HCG</t>
  </si>
  <si>
    <t>GS410GTBE</t>
  </si>
  <si>
    <t>571-1200HCG</t>
  </si>
  <si>
    <t>(supersedes PSI-032226)</t>
  </si>
  <si>
    <t>PSI-052426</t>
  </si>
  <si>
    <t>Effective May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</si>
</sst>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.00"/>
    <numFmt numFmtId="165" formatCode="&quot;$&quot;#,##0.000"/>
    <numFmt numFmtId="166" formatCode="0.0000"/>
    <numFmt numFmtId="167" formatCode="#,##0.0000"/>
    <numFmt numFmtId="168" formatCode="0.0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3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1" fillId="3" borderId="17" xfId="0" applyFont="1" applyFill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20" xfId="0" applyBorder="1" applyAlignment="1">
      <alignment horizontal="center"/>
    </xf>
    <xf numFmtId="0" fontId="1" fillId="4" borderId="17" xfId="0" applyFont="1" applyFill="1" applyBorder="1"/>
    <xf numFmtId="0" fontId="5" fillId="0" borderId="0" xfId="0" applyFont="1" applyAlignment="1">
      <alignment horizontal="center"/>
    </xf>
    <xf numFmtId="7" fontId="6" fillId="0" borderId="9" xfId="0" applyNumberFormat="1" applyFont="1" applyBorder="1" applyAlignment="1">
      <alignment horizontal="center"/>
    </xf>
    <xf numFmtId="7" fontId="6" fillId="0" borderId="1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0</xdr:row>
      <xdr:rowOff>145122</xdr:rowOff>
    </xdr:from>
    <xdr:to>
      <xdr:col>2</xdr:col>
      <xdr:colOff>295275</xdr:colOff>
      <xdr:row>5</xdr:row>
      <xdr:rowOff>277614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668F11-FC0F-4EB6-B546-BD50EFBB9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5" y="145122"/>
          <a:ext cx="2393950" cy="1075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440F-51B8-4068-B781-403B84FD6140}">
  <dimension ref="A1:K129"/>
  <sheetViews>
    <sheetView tabSelected="1" workbookViewId="0">
      <selection activeCell="E16" sqref="E16"/>
    </sheetView>
  </sheetViews>
  <sheetFormatPr defaultRowHeight="15" x14ac:dyDescent="0.25"/>
  <cols>
    <col min="1" max="1" width="20.42578125" customWidth="1"/>
    <col min="2" max="2" width="14.42578125" customWidth="1"/>
    <col min="3" max="3" width="20.42578125" customWidth="1"/>
    <col min="4" max="4" width="17.28515625" customWidth="1"/>
    <col min="5" max="5" width="18.140625" customWidth="1"/>
    <col min="6" max="6" width="16.85546875" customWidth="1"/>
    <col min="7" max="7" width="16.5703125" customWidth="1"/>
    <col min="8" max="8" width="16.7109375" customWidth="1"/>
    <col min="9" max="9" width="17.28515625" customWidth="1"/>
    <col min="10" max="10" width="16.42578125" customWidth="1"/>
    <col min="11" max="11" width="15.85546875" customWidth="1"/>
  </cols>
  <sheetData>
    <row r="1" spans="1:11" x14ac:dyDescent="0.25">
      <c r="B1" s="1"/>
      <c r="C1" s="1"/>
      <c r="D1" s="1"/>
      <c r="E1" s="1"/>
      <c r="F1" s="1"/>
      <c r="G1" s="2"/>
      <c r="H1" s="3"/>
      <c r="I1" s="3"/>
      <c r="J1" s="4"/>
      <c r="K1" s="4" t="s">
        <v>0</v>
      </c>
    </row>
    <row r="2" spans="1:11" ht="15.75" x14ac:dyDescent="0.25">
      <c r="B2" s="1"/>
      <c r="C2" s="1"/>
      <c r="D2" s="52" t="s">
        <v>1</v>
      </c>
      <c r="E2" s="52"/>
      <c r="F2" s="52"/>
      <c r="G2" s="52"/>
      <c r="H2" s="52"/>
      <c r="I2" s="52"/>
      <c r="J2" s="3"/>
      <c r="K2" s="4" t="s">
        <v>2</v>
      </c>
    </row>
    <row r="3" spans="1:11" ht="15.75" x14ac:dyDescent="0.25">
      <c r="B3" s="1"/>
      <c r="C3" s="1"/>
      <c r="D3" s="52" t="s">
        <v>196</v>
      </c>
      <c r="E3" s="52"/>
      <c r="F3" s="52"/>
      <c r="G3" s="52"/>
      <c r="H3" s="52"/>
      <c r="I3" s="52"/>
      <c r="J3" s="3"/>
      <c r="K3" s="4" t="s">
        <v>3</v>
      </c>
    </row>
    <row r="4" spans="1:11" x14ac:dyDescent="0.25">
      <c r="B4" s="1"/>
      <c r="C4" s="1"/>
      <c r="D4" s="1"/>
      <c r="E4" s="1"/>
      <c r="F4" s="1"/>
      <c r="G4" s="2"/>
      <c r="H4" s="3"/>
      <c r="I4" s="3"/>
      <c r="J4" s="3"/>
      <c r="K4" s="5" t="s">
        <v>4</v>
      </c>
    </row>
    <row r="5" spans="1:11" ht="15.75" thickBot="1" x14ac:dyDescent="0.3">
      <c r="B5" s="1"/>
      <c r="C5" s="1"/>
      <c r="D5" s="1"/>
      <c r="E5" s="1"/>
      <c r="F5" s="1"/>
      <c r="G5" s="2"/>
      <c r="H5" s="3"/>
      <c r="I5" s="3"/>
      <c r="J5" s="3"/>
      <c r="K5" s="6"/>
    </row>
    <row r="6" spans="1:11" ht="28.5" customHeight="1" thickBot="1" x14ac:dyDescent="0.3">
      <c r="A6" s="7"/>
      <c r="B6" s="1"/>
      <c r="C6" s="1"/>
      <c r="D6" s="1"/>
      <c r="E6" s="1"/>
      <c r="F6" s="1"/>
      <c r="G6" s="2"/>
      <c r="H6" s="3"/>
      <c r="I6" s="3"/>
      <c r="J6" s="8" t="s">
        <v>5</v>
      </c>
      <c r="K6" s="9">
        <v>0</v>
      </c>
    </row>
    <row r="7" spans="1:11" x14ac:dyDescent="0.25">
      <c r="A7" s="10" t="s">
        <v>195</v>
      </c>
      <c r="B7" s="1"/>
      <c r="C7" s="1"/>
      <c r="D7" s="1"/>
      <c r="E7" s="1"/>
      <c r="F7" s="1"/>
      <c r="G7" s="2"/>
      <c r="H7" s="3"/>
      <c r="I7" s="3"/>
      <c r="J7" s="3"/>
      <c r="K7" s="8"/>
    </row>
    <row r="8" spans="1:11" ht="15.75" thickBot="1" x14ac:dyDescent="0.3">
      <c r="A8" t="s">
        <v>194</v>
      </c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5.75" thickBot="1" x14ac:dyDescent="0.3">
      <c r="A9" s="53" t="s">
        <v>6</v>
      </c>
      <c r="B9" s="54"/>
      <c r="C9" s="55"/>
      <c r="D9" s="1"/>
      <c r="E9" s="1"/>
      <c r="F9" s="1"/>
      <c r="G9" s="2"/>
      <c r="H9" s="3"/>
      <c r="I9" s="3"/>
      <c r="J9" s="3"/>
      <c r="K9" s="3"/>
    </row>
    <row r="10" spans="1:11" x14ac:dyDescent="0.25">
      <c r="A10" s="11" t="s">
        <v>7</v>
      </c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4" t="s">
        <v>14</v>
      </c>
      <c r="I10" s="14" t="s">
        <v>15</v>
      </c>
      <c r="J10" s="14" t="s">
        <v>16</v>
      </c>
      <c r="K10" s="15" t="s">
        <v>17</v>
      </c>
    </row>
    <row r="11" spans="1:11" x14ac:dyDescent="0.25">
      <c r="A11" s="16" t="s">
        <v>18</v>
      </c>
      <c r="B11" s="17" t="s">
        <v>19</v>
      </c>
      <c r="C11" s="17" t="s">
        <v>20</v>
      </c>
      <c r="D11" s="17">
        <v>24</v>
      </c>
      <c r="E11" s="18">
        <f>SUM(D11*21)</f>
        <v>504</v>
      </c>
      <c r="F11" s="17">
        <v>9.0299999999999994</v>
      </c>
      <c r="G11" s="19">
        <v>931.28641898148146</v>
      </c>
      <c r="H11" s="19">
        <f>SUM(I11*21)</f>
        <v>195.5701479861111</v>
      </c>
      <c r="I11" s="20">
        <f>SUM(G11/100)</f>
        <v>9.3128641898148139</v>
      </c>
      <c r="J11" s="21">
        <f>SUM(I11*K6)</f>
        <v>0</v>
      </c>
      <c r="K11" s="22">
        <f>SUM(J11*21)</f>
        <v>0</v>
      </c>
    </row>
    <row r="12" spans="1:11" x14ac:dyDescent="0.25">
      <c r="A12" s="16" t="s">
        <v>21</v>
      </c>
      <c r="B12" s="17" t="s">
        <v>22</v>
      </c>
      <c r="C12" s="17" t="s">
        <v>23</v>
      </c>
      <c r="D12" s="17">
        <v>18</v>
      </c>
      <c r="E12" s="18">
        <f t="shared" ref="E12:E29" si="0">SUM(D12*21)</f>
        <v>378</v>
      </c>
      <c r="F12" s="17">
        <v>11.97</v>
      </c>
      <c r="G12" s="19">
        <v>1189.4051458333329</v>
      </c>
      <c r="H12" s="19">
        <f t="shared" ref="H12:H18" si="1">SUM(I12*21)</f>
        <v>249.77508062499993</v>
      </c>
      <c r="I12" s="20">
        <f t="shared" ref="I12:I18" si="2">SUM(G12/100)</f>
        <v>11.89405145833333</v>
      </c>
      <c r="J12" s="21">
        <f>SUM(I12*K6)</f>
        <v>0</v>
      </c>
      <c r="K12" s="22">
        <f t="shared" ref="K12:K18" si="3">SUM(J12*21)</f>
        <v>0</v>
      </c>
    </row>
    <row r="13" spans="1:11" x14ac:dyDescent="0.25">
      <c r="A13" s="16" t="s">
        <v>24</v>
      </c>
      <c r="B13" s="17" t="s">
        <v>25</v>
      </c>
      <c r="C13" s="17" t="s">
        <v>26</v>
      </c>
      <c r="D13" s="17">
        <v>120</v>
      </c>
      <c r="E13" s="18">
        <f t="shared" si="0"/>
        <v>2520</v>
      </c>
      <c r="F13" s="17">
        <v>17.850000000000001</v>
      </c>
      <c r="G13" s="19">
        <v>498.53987731481476</v>
      </c>
      <c r="H13" s="19">
        <f t="shared" si="1"/>
        <v>104.6933742361111</v>
      </c>
      <c r="I13" s="20">
        <f t="shared" si="2"/>
        <v>4.9853987731481473</v>
      </c>
      <c r="J13" s="21">
        <f>SUM(I13*K6)</f>
        <v>0</v>
      </c>
      <c r="K13" s="22">
        <f t="shared" si="3"/>
        <v>0</v>
      </c>
    </row>
    <row r="14" spans="1:11" x14ac:dyDescent="0.25">
      <c r="A14" s="16" t="s">
        <v>27</v>
      </c>
      <c r="B14" s="17" t="s">
        <v>28</v>
      </c>
      <c r="C14" s="17" t="s">
        <v>29</v>
      </c>
      <c r="D14" s="17">
        <v>84</v>
      </c>
      <c r="E14" s="18">
        <f t="shared" si="0"/>
        <v>1764</v>
      </c>
      <c r="F14" s="17">
        <v>23.73</v>
      </c>
      <c r="G14" s="19">
        <v>662.76327546296307</v>
      </c>
      <c r="H14" s="19">
        <f t="shared" si="1"/>
        <v>139.18028784722225</v>
      </c>
      <c r="I14" s="20">
        <f t="shared" si="2"/>
        <v>6.627632754629631</v>
      </c>
      <c r="J14" s="21">
        <f>SUM(I14*K6)</f>
        <v>0</v>
      </c>
      <c r="K14" s="22">
        <f t="shared" si="3"/>
        <v>0</v>
      </c>
    </row>
    <row r="15" spans="1:11" x14ac:dyDescent="0.25">
      <c r="A15" s="16" t="s">
        <v>30</v>
      </c>
      <c r="B15" s="17" t="s">
        <v>31</v>
      </c>
      <c r="C15" s="17" t="s">
        <v>32</v>
      </c>
      <c r="D15" s="17">
        <v>60</v>
      </c>
      <c r="E15" s="18">
        <f t="shared" si="0"/>
        <v>1260</v>
      </c>
      <c r="F15" s="17">
        <v>35.28</v>
      </c>
      <c r="G15" s="19">
        <v>966.58844444444389</v>
      </c>
      <c r="H15" s="19">
        <f t="shared" si="1"/>
        <v>202.98357333333323</v>
      </c>
      <c r="I15" s="20">
        <f t="shared" si="2"/>
        <v>9.6658844444444387</v>
      </c>
      <c r="J15" s="21">
        <f>SUM(I15*K6)</f>
        <v>0</v>
      </c>
      <c r="K15" s="22">
        <f t="shared" si="3"/>
        <v>0</v>
      </c>
    </row>
    <row r="16" spans="1:11" x14ac:dyDescent="0.25">
      <c r="A16" s="16" t="s">
        <v>33</v>
      </c>
      <c r="B16" s="17" t="s">
        <v>34</v>
      </c>
      <c r="C16" s="17" t="s">
        <v>35</v>
      </c>
      <c r="D16" s="17">
        <v>42</v>
      </c>
      <c r="E16" s="18">
        <f t="shared" si="0"/>
        <v>882</v>
      </c>
      <c r="F16" s="17">
        <v>47.67</v>
      </c>
      <c r="G16" s="19">
        <v>1306.0840115740741</v>
      </c>
      <c r="H16" s="19">
        <f t="shared" si="1"/>
        <v>274.27764243055555</v>
      </c>
      <c r="I16" s="20">
        <f t="shared" si="2"/>
        <v>13.06084011574074</v>
      </c>
      <c r="J16" s="21">
        <f>SUM(I16*K6)</f>
        <v>0</v>
      </c>
      <c r="K16" s="22">
        <f t="shared" si="3"/>
        <v>0</v>
      </c>
    </row>
    <row r="17" spans="1:11" x14ac:dyDescent="0.25">
      <c r="A17" s="16" t="s">
        <v>36</v>
      </c>
      <c r="B17" s="17" t="s">
        <v>37</v>
      </c>
      <c r="C17" s="17" t="s">
        <v>38</v>
      </c>
      <c r="D17" s="17">
        <v>36</v>
      </c>
      <c r="E17" s="18">
        <f t="shared" si="0"/>
        <v>756</v>
      </c>
      <c r="F17" s="17">
        <v>57.12</v>
      </c>
      <c r="G17" s="19">
        <v>1564.9947407407406</v>
      </c>
      <c r="H17" s="19">
        <f t="shared" si="1"/>
        <v>328.6488955555555</v>
      </c>
      <c r="I17" s="20">
        <f t="shared" si="2"/>
        <v>15.649947407407405</v>
      </c>
      <c r="J17" s="21">
        <f>SUM(I17*K6)</f>
        <v>0</v>
      </c>
      <c r="K17" s="22">
        <f t="shared" si="3"/>
        <v>0</v>
      </c>
    </row>
    <row r="18" spans="1:11" ht="15.75" thickBot="1" x14ac:dyDescent="0.3">
      <c r="A18" s="23" t="s">
        <v>39</v>
      </c>
      <c r="B18" s="24" t="s">
        <v>40</v>
      </c>
      <c r="C18" s="24" t="s">
        <v>41</v>
      </c>
      <c r="D18" s="24">
        <v>26</v>
      </c>
      <c r="E18" s="25">
        <f t="shared" si="0"/>
        <v>546</v>
      </c>
      <c r="F18" s="24">
        <v>76.86</v>
      </c>
      <c r="G18" s="26">
        <v>2105.8304861111114</v>
      </c>
      <c r="H18" s="26">
        <f t="shared" si="1"/>
        <v>442.22440208333342</v>
      </c>
      <c r="I18" s="27">
        <f t="shared" si="2"/>
        <v>21.058304861111115</v>
      </c>
      <c r="J18" s="28">
        <f>SUM(I18*K6)</f>
        <v>0</v>
      </c>
      <c r="K18" s="29">
        <f t="shared" si="3"/>
        <v>0</v>
      </c>
    </row>
    <row r="19" spans="1:11" ht="15.75" thickBot="1" x14ac:dyDescent="0.3">
      <c r="B19" s="1"/>
      <c r="C19" s="1"/>
      <c r="D19" s="1"/>
      <c r="E19" s="30"/>
      <c r="F19" s="1"/>
      <c r="G19" s="2"/>
      <c r="H19" s="3"/>
      <c r="I19" s="3"/>
      <c r="J19" s="3"/>
      <c r="K19" s="3"/>
    </row>
    <row r="20" spans="1:11" ht="15.75" thickBot="1" x14ac:dyDescent="0.3">
      <c r="A20" s="31" t="s">
        <v>42</v>
      </c>
      <c r="B20" s="32"/>
      <c r="C20" s="33"/>
      <c r="D20" s="1"/>
      <c r="E20" s="30"/>
      <c r="F20" s="1"/>
      <c r="G20" s="2"/>
      <c r="H20" s="3"/>
      <c r="I20" s="3"/>
      <c r="J20" s="3"/>
      <c r="K20" s="3"/>
    </row>
    <row r="21" spans="1:11" x14ac:dyDescent="0.25">
      <c r="A21" s="34" t="s">
        <v>7</v>
      </c>
      <c r="B21" s="11" t="s">
        <v>8</v>
      </c>
      <c r="C21" s="12" t="s">
        <v>9</v>
      </c>
      <c r="D21" s="12" t="s">
        <v>10</v>
      </c>
      <c r="E21" s="12" t="s">
        <v>11</v>
      </c>
      <c r="F21" s="12" t="s">
        <v>12</v>
      </c>
      <c r="G21" s="13" t="s">
        <v>13</v>
      </c>
      <c r="H21" s="14" t="s">
        <v>14</v>
      </c>
      <c r="I21" s="14" t="s">
        <v>15</v>
      </c>
      <c r="J21" s="14" t="s">
        <v>16</v>
      </c>
      <c r="K21" s="15" t="s">
        <v>17</v>
      </c>
    </row>
    <row r="22" spans="1:11" x14ac:dyDescent="0.25">
      <c r="A22" s="35" t="s">
        <v>43</v>
      </c>
      <c r="B22" s="16" t="s">
        <v>44</v>
      </c>
      <c r="C22" s="17" t="s">
        <v>45</v>
      </c>
      <c r="D22" s="17">
        <v>18</v>
      </c>
      <c r="E22" s="18">
        <f t="shared" si="0"/>
        <v>378</v>
      </c>
      <c r="F22" s="36">
        <v>121.8</v>
      </c>
      <c r="G22" s="50">
        <v>3349.4409370370377</v>
      </c>
      <c r="H22" s="19">
        <f t="shared" ref="H22:H29" si="4">SUM(I22*21)</f>
        <v>703.38259677777796</v>
      </c>
      <c r="I22" s="20">
        <f t="shared" ref="I22:I29" si="5">SUM(G22/100)</f>
        <v>33.494409370370377</v>
      </c>
      <c r="J22" s="21">
        <f>SUM(I22*K6)</f>
        <v>0</v>
      </c>
      <c r="K22" s="22">
        <f t="shared" ref="K22:K29" si="6">SUM(J22*21)</f>
        <v>0</v>
      </c>
    </row>
    <row r="23" spans="1:11" x14ac:dyDescent="0.25">
      <c r="A23" s="35" t="s">
        <v>46</v>
      </c>
      <c r="B23" s="16" t="s">
        <v>47</v>
      </c>
      <c r="C23" s="17" t="s">
        <v>48</v>
      </c>
      <c r="D23" s="17">
        <v>14</v>
      </c>
      <c r="E23" s="18">
        <f t="shared" si="0"/>
        <v>294</v>
      </c>
      <c r="F23" s="36">
        <v>159.18</v>
      </c>
      <c r="G23" s="50">
        <v>4377.3747046296303</v>
      </c>
      <c r="H23" s="19">
        <f t="shared" si="4"/>
        <v>919.24868797222234</v>
      </c>
      <c r="I23" s="20">
        <f t="shared" si="5"/>
        <v>43.7737470462963</v>
      </c>
      <c r="J23" s="21">
        <f>SUM(I23*K6)</f>
        <v>0</v>
      </c>
      <c r="K23" s="22">
        <f t="shared" si="6"/>
        <v>0</v>
      </c>
    </row>
    <row r="24" spans="1:11" x14ac:dyDescent="0.25">
      <c r="A24" s="35" t="s">
        <v>49</v>
      </c>
      <c r="B24" s="16" t="s">
        <v>50</v>
      </c>
      <c r="C24" s="17" t="s">
        <v>51</v>
      </c>
      <c r="D24" s="17">
        <v>10</v>
      </c>
      <c r="E24" s="18">
        <f t="shared" si="0"/>
        <v>210</v>
      </c>
      <c r="F24" s="36">
        <v>226.8</v>
      </c>
      <c r="G24" s="50">
        <v>6236.8869777777772</v>
      </c>
      <c r="H24" s="19">
        <f t="shared" si="4"/>
        <v>1309.7462653333332</v>
      </c>
      <c r="I24" s="20">
        <f t="shared" si="5"/>
        <v>62.368869777777775</v>
      </c>
      <c r="J24" s="21">
        <f>SUM(I24*K6)</f>
        <v>0</v>
      </c>
      <c r="K24" s="22">
        <f t="shared" si="6"/>
        <v>0</v>
      </c>
    </row>
    <row r="25" spans="1:11" x14ac:dyDescent="0.25">
      <c r="A25" s="35" t="s">
        <v>52</v>
      </c>
      <c r="B25" s="16" t="s">
        <v>53</v>
      </c>
      <c r="C25" s="17" t="s">
        <v>54</v>
      </c>
      <c r="D25" s="17">
        <v>9</v>
      </c>
      <c r="E25" s="18">
        <f t="shared" si="0"/>
        <v>189</v>
      </c>
      <c r="F25" s="36">
        <v>307.23</v>
      </c>
      <c r="G25" s="50">
        <v>8448.6548004629603</v>
      </c>
      <c r="H25" s="19">
        <f t="shared" si="4"/>
        <v>1774.2175080972215</v>
      </c>
      <c r="I25" s="20">
        <f t="shared" si="5"/>
        <v>84.486548004629597</v>
      </c>
      <c r="J25" s="21">
        <f>SUM(I25*K6)</f>
        <v>0</v>
      </c>
      <c r="K25" s="22">
        <f t="shared" si="6"/>
        <v>0</v>
      </c>
    </row>
    <row r="26" spans="1:11" x14ac:dyDescent="0.25">
      <c r="A26" s="35" t="s">
        <v>55</v>
      </c>
      <c r="B26" s="16" t="s">
        <v>56</v>
      </c>
      <c r="C26" s="17" t="s">
        <v>54</v>
      </c>
      <c r="D26" s="17">
        <v>7</v>
      </c>
      <c r="E26" s="18">
        <f t="shared" si="0"/>
        <v>147</v>
      </c>
      <c r="F26" s="36">
        <v>398.79</v>
      </c>
      <c r="G26" s="50">
        <v>10966.505620833328</v>
      </c>
      <c r="H26" s="19">
        <f t="shared" si="4"/>
        <v>2302.9661803749991</v>
      </c>
      <c r="I26" s="20">
        <f t="shared" si="5"/>
        <v>109.66505620833328</v>
      </c>
      <c r="J26" s="21">
        <f>SUM(I26*K6)</f>
        <v>0</v>
      </c>
      <c r="K26" s="22">
        <f t="shared" si="6"/>
        <v>0</v>
      </c>
    </row>
    <row r="27" spans="1:11" x14ac:dyDescent="0.25">
      <c r="A27" s="35" t="s">
        <v>57</v>
      </c>
      <c r="B27" s="16" t="s">
        <v>58</v>
      </c>
      <c r="C27" s="17" t="s">
        <v>54</v>
      </c>
      <c r="D27" s="17">
        <v>5</v>
      </c>
      <c r="E27" s="18">
        <f t="shared" si="0"/>
        <v>105</v>
      </c>
      <c r="F27" s="36">
        <v>600.17999999999995</v>
      </c>
      <c r="G27" s="50">
        <v>16514.072582407407</v>
      </c>
      <c r="H27" s="19">
        <f t="shared" si="4"/>
        <v>3467.9552423055557</v>
      </c>
      <c r="I27" s="20">
        <f t="shared" si="5"/>
        <v>165.14072582407408</v>
      </c>
      <c r="J27" s="21">
        <f>SUM(I27*K6)</f>
        <v>0</v>
      </c>
      <c r="K27" s="22">
        <f t="shared" si="6"/>
        <v>0</v>
      </c>
    </row>
    <row r="28" spans="1:11" x14ac:dyDescent="0.25">
      <c r="A28" s="35" t="s">
        <v>59</v>
      </c>
      <c r="B28" s="16" t="s">
        <v>60</v>
      </c>
      <c r="C28" s="17" t="s">
        <v>54</v>
      </c>
      <c r="D28" s="17">
        <v>1</v>
      </c>
      <c r="E28" s="18">
        <f t="shared" si="0"/>
        <v>21</v>
      </c>
      <c r="F28" s="36">
        <v>850.92</v>
      </c>
      <c r="G28" s="50">
        <v>24346.993250000003</v>
      </c>
      <c r="H28" s="19">
        <f t="shared" si="4"/>
        <v>5112.8685825000002</v>
      </c>
      <c r="I28" s="20">
        <f t="shared" si="5"/>
        <v>243.46993250000003</v>
      </c>
      <c r="J28" s="21">
        <f>SUM(I28*K6)</f>
        <v>0</v>
      </c>
      <c r="K28" s="22">
        <f t="shared" si="6"/>
        <v>0</v>
      </c>
    </row>
    <row r="29" spans="1:11" ht="15.75" thickBot="1" x14ac:dyDescent="0.3">
      <c r="A29" s="37" t="s">
        <v>61</v>
      </c>
      <c r="B29" s="23" t="s">
        <v>62</v>
      </c>
      <c r="C29" s="24" t="s">
        <v>54</v>
      </c>
      <c r="D29" s="24">
        <v>1</v>
      </c>
      <c r="E29" s="25">
        <f t="shared" si="0"/>
        <v>21</v>
      </c>
      <c r="F29" s="38">
        <v>1041.8</v>
      </c>
      <c r="G29" s="51">
        <v>30205.938882275132</v>
      </c>
      <c r="H29" s="26">
        <f t="shared" si="4"/>
        <v>6343.2471652777776</v>
      </c>
      <c r="I29" s="27">
        <f t="shared" si="5"/>
        <v>302.05938882275132</v>
      </c>
      <c r="J29" s="28">
        <f>SUM(I29*K6)</f>
        <v>0</v>
      </c>
      <c r="K29" s="29">
        <f t="shared" si="6"/>
        <v>0</v>
      </c>
    </row>
    <row r="30" spans="1:11" ht="15.75" thickBot="1" x14ac:dyDescent="0.3">
      <c r="B30" s="1"/>
      <c r="C30" s="1"/>
      <c r="D30" s="1"/>
      <c r="E30" s="30"/>
      <c r="F30" s="39"/>
      <c r="G30" s="2"/>
      <c r="H30" s="2"/>
      <c r="I30" s="3"/>
      <c r="J30" s="2"/>
      <c r="K30" s="3"/>
    </row>
    <row r="31" spans="1:11" ht="15.75" thickBot="1" x14ac:dyDescent="0.3">
      <c r="A31" s="40" t="s">
        <v>63</v>
      </c>
      <c r="B31" s="41"/>
      <c r="C31" s="42"/>
      <c r="D31" s="1"/>
      <c r="E31" s="30"/>
      <c r="F31" s="39"/>
      <c r="G31" s="2"/>
      <c r="H31" s="2"/>
      <c r="I31" s="3"/>
      <c r="J31" s="2"/>
      <c r="K31" s="3"/>
    </row>
    <row r="32" spans="1:11" x14ac:dyDescent="0.25">
      <c r="A32" s="11" t="s">
        <v>7</v>
      </c>
      <c r="B32" s="12" t="s">
        <v>8</v>
      </c>
      <c r="C32" s="12" t="s">
        <v>9</v>
      </c>
      <c r="D32" s="12" t="s">
        <v>10</v>
      </c>
      <c r="E32" s="12" t="s">
        <v>11</v>
      </c>
      <c r="F32" s="12" t="s">
        <v>12</v>
      </c>
      <c r="G32" s="13" t="s">
        <v>13</v>
      </c>
      <c r="H32" s="14" t="s">
        <v>14</v>
      </c>
      <c r="I32" s="14" t="s">
        <v>15</v>
      </c>
      <c r="J32" s="14" t="s">
        <v>16</v>
      </c>
      <c r="K32" s="15" t="s">
        <v>17</v>
      </c>
    </row>
    <row r="33" spans="1:11" x14ac:dyDescent="0.25">
      <c r="A33" s="16" t="s">
        <v>43</v>
      </c>
      <c r="B33" s="17" t="s">
        <v>64</v>
      </c>
      <c r="C33" s="17" t="s">
        <v>54</v>
      </c>
      <c r="D33" s="17">
        <v>18</v>
      </c>
      <c r="E33" s="18">
        <f t="shared" ref="E33:E36" si="7">SUM(D33*21)</f>
        <v>378</v>
      </c>
      <c r="F33" s="36">
        <v>121.8</v>
      </c>
      <c r="G33" s="19">
        <v>3438.7524425925917</v>
      </c>
      <c r="H33" s="19">
        <f t="shared" ref="H33:H36" si="8">SUM(I33*21)</f>
        <v>722.13801294444431</v>
      </c>
      <c r="I33" s="20">
        <f t="shared" ref="I33:I36" si="9">SUM(G33/100)</f>
        <v>34.387524425925918</v>
      </c>
      <c r="J33" s="21">
        <f>SUM(I33*K6)</f>
        <v>0</v>
      </c>
      <c r="K33" s="22">
        <f t="shared" ref="K33:K36" si="10">SUM(J33*21)</f>
        <v>0</v>
      </c>
    </row>
    <row r="34" spans="1:11" x14ac:dyDescent="0.25">
      <c r="A34" s="16" t="s">
        <v>46</v>
      </c>
      <c r="B34" s="17" t="s">
        <v>65</v>
      </c>
      <c r="C34" s="17" t="s">
        <v>54</v>
      </c>
      <c r="D34" s="17">
        <v>14</v>
      </c>
      <c r="E34" s="18">
        <f t="shared" si="7"/>
        <v>294</v>
      </c>
      <c r="F34" s="36">
        <v>159.18</v>
      </c>
      <c r="G34" s="19">
        <v>4494.0733379629628</v>
      </c>
      <c r="H34" s="19">
        <f t="shared" si="8"/>
        <v>943.75540097222222</v>
      </c>
      <c r="I34" s="20">
        <f t="shared" si="9"/>
        <v>44.940733379629627</v>
      </c>
      <c r="J34" s="21">
        <f>SUM(I34*K6)</f>
        <v>0</v>
      </c>
      <c r="K34" s="22">
        <f t="shared" si="10"/>
        <v>0</v>
      </c>
    </row>
    <row r="35" spans="1:11" x14ac:dyDescent="0.25">
      <c r="A35" s="16" t="s">
        <v>49</v>
      </c>
      <c r="B35" s="17" t="s">
        <v>66</v>
      </c>
      <c r="C35" s="17" t="s">
        <v>54</v>
      </c>
      <c r="D35" s="17">
        <v>10</v>
      </c>
      <c r="E35" s="18">
        <f t="shared" si="7"/>
        <v>210</v>
      </c>
      <c r="F35" s="36">
        <v>226.8</v>
      </c>
      <c r="G35" s="19">
        <v>6403.20221111111</v>
      </c>
      <c r="H35" s="19">
        <f t="shared" si="8"/>
        <v>1344.6724643333332</v>
      </c>
      <c r="I35" s="20">
        <f t="shared" si="9"/>
        <v>64.032022111111104</v>
      </c>
      <c r="J35" s="21">
        <f>SUM(I35*K6)</f>
        <v>0</v>
      </c>
      <c r="K35" s="22">
        <f t="shared" si="10"/>
        <v>0</v>
      </c>
    </row>
    <row r="36" spans="1:11" ht="15.75" thickBot="1" x14ac:dyDescent="0.3">
      <c r="A36" s="23" t="s">
        <v>55</v>
      </c>
      <c r="B36" s="24" t="s">
        <v>67</v>
      </c>
      <c r="C36" s="24" t="s">
        <v>54</v>
      </c>
      <c r="D36" s="24">
        <v>7</v>
      </c>
      <c r="E36" s="25">
        <f t="shared" si="7"/>
        <v>147</v>
      </c>
      <c r="F36" s="38">
        <v>398.79</v>
      </c>
      <c r="G36" s="26">
        <v>11258.926809722219</v>
      </c>
      <c r="H36" s="26">
        <f t="shared" si="8"/>
        <v>2364.374630041666</v>
      </c>
      <c r="I36" s="27">
        <f t="shared" si="9"/>
        <v>112.58926809722219</v>
      </c>
      <c r="J36" s="28">
        <f>SUM(I36*K6)</f>
        <v>0</v>
      </c>
      <c r="K36" s="29">
        <f t="shared" si="10"/>
        <v>0</v>
      </c>
    </row>
    <row r="37" spans="1:11" ht="15.75" thickBot="1" x14ac:dyDescent="0.3">
      <c r="B37" s="1"/>
      <c r="C37" s="1"/>
      <c r="D37" s="1"/>
      <c r="E37" s="30"/>
      <c r="F37" s="1"/>
      <c r="G37" s="2"/>
      <c r="H37" s="3"/>
      <c r="I37" s="3"/>
      <c r="J37" s="3"/>
      <c r="K37" s="3"/>
    </row>
    <row r="38" spans="1:11" ht="15.75" thickBot="1" x14ac:dyDescent="0.3">
      <c r="A38" s="40" t="s">
        <v>68</v>
      </c>
      <c r="B38" s="41"/>
      <c r="C38" s="42"/>
      <c r="D38" s="1"/>
      <c r="E38" s="30"/>
      <c r="F38" s="1"/>
      <c r="G38" s="2"/>
      <c r="H38" s="3"/>
      <c r="I38" s="3"/>
      <c r="J38" s="3"/>
      <c r="K38" s="3"/>
    </row>
    <row r="39" spans="1:11" x14ac:dyDescent="0.25">
      <c r="A39" s="11" t="s">
        <v>7</v>
      </c>
      <c r="B39" s="12" t="s">
        <v>8</v>
      </c>
      <c r="C39" s="12" t="s">
        <v>9</v>
      </c>
      <c r="D39" s="12" t="s">
        <v>10</v>
      </c>
      <c r="E39" s="12" t="s">
        <v>11</v>
      </c>
      <c r="F39" s="12" t="s">
        <v>12</v>
      </c>
      <c r="G39" s="12" t="s">
        <v>13</v>
      </c>
      <c r="H39" s="14" t="s">
        <v>14</v>
      </c>
      <c r="I39" s="14" t="s">
        <v>15</v>
      </c>
      <c r="J39" s="14" t="s">
        <v>16</v>
      </c>
      <c r="K39" s="15" t="s">
        <v>17</v>
      </c>
    </row>
    <row r="40" spans="1:11" x14ac:dyDescent="0.25">
      <c r="A40" s="16" t="s">
        <v>18</v>
      </c>
      <c r="B40" s="17" t="s">
        <v>69</v>
      </c>
      <c r="C40" s="17" t="s">
        <v>70</v>
      </c>
      <c r="D40" s="17">
        <v>24</v>
      </c>
      <c r="E40" s="18">
        <f t="shared" ref="E40:E50" si="11">SUM(D40*21)</f>
        <v>504</v>
      </c>
      <c r="F40" s="17">
        <v>9.0299999999999994</v>
      </c>
      <c r="G40" s="19">
        <v>1400.746728009259</v>
      </c>
      <c r="H40" s="19">
        <f t="shared" ref="H40:H50" si="12">SUM(I40*21)</f>
        <v>294.15681288194435</v>
      </c>
      <c r="I40" s="20">
        <f t="shared" ref="I40:I50" si="13">SUM(G40/100)</f>
        <v>14.007467280092589</v>
      </c>
      <c r="J40" s="21">
        <f>SUM(I40*K6)</f>
        <v>0</v>
      </c>
      <c r="K40" s="22">
        <f>SUM(J40*21)</f>
        <v>0</v>
      </c>
    </row>
    <row r="41" spans="1:11" x14ac:dyDescent="0.25">
      <c r="A41" s="16" t="s">
        <v>21</v>
      </c>
      <c r="B41" s="17" t="s">
        <v>71</v>
      </c>
      <c r="C41" s="17" t="s">
        <v>72</v>
      </c>
      <c r="D41" s="17">
        <v>18</v>
      </c>
      <c r="E41" s="18">
        <f t="shared" si="11"/>
        <v>378</v>
      </c>
      <c r="F41" s="17">
        <v>11.97</v>
      </c>
      <c r="G41" s="19">
        <v>1691.6203506944448</v>
      </c>
      <c r="H41" s="19">
        <f t="shared" si="12"/>
        <v>355.24027364583344</v>
      </c>
      <c r="I41" s="20">
        <f t="shared" si="13"/>
        <v>16.916203506944449</v>
      </c>
      <c r="J41" s="21">
        <f>SUM(I41*K6)</f>
        <v>0</v>
      </c>
      <c r="K41" s="22">
        <f t="shared" ref="K41:K50" si="14">SUM(J41*21)</f>
        <v>0</v>
      </c>
    </row>
    <row r="42" spans="1:11" x14ac:dyDescent="0.25">
      <c r="A42" s="16" t="s">
        <v>24</v>
      </c>
      <c r="B42" s="17" t="s">
        <v>73</v>
      </c>
      <c r="C42" s="17" t="s">
        <v>74</v>
      </c>
      <c r="D42" s="17">
        <v>120</v>
      </c>
      <c r="E42" s="18">
        <f t="shared" si="11"/>
        <v>2520</v>
      </c>
      <c r="F42" s="17">
        <v>18.059999999999999</v>
      </c>
      <c r="G42" s="19">
        <v>531.31649768518503</v>
      </c>
      <c r="H42" s="19">
        <f t="shared" si="12"/>
        <v>111.57646451388887</v>
      </c>
      <c r="I42" s="20">
        <f t="shared" si="13"/>
        <v>5.3131649768518505</v>
      </c>
      <c r="J42" s="21">
        <f>SUM(I42*K6)</f>
        <v>0</v>
      </c>
      <c r="K42" s="22">
        <f t="shared" si="14"/>
        <v>0</v>
      </c>
    </row>
    <row r="43" spans="1:11" x14ac:dyDescent="0.25">
      <c r="A43" s="16" t="s">
        <v>27</v>
      </c>
      <c r="B43" s="17" t="s">
        <v>75</v>
      </c>
      <c r="C43" s="17" t="s">
        <v>76</v>
      </c>
      <c r="D43" s="17">
        <v>84</v>
      </c>
      <c r="E43" s="18">
        <f t="shared" si="11"/>
        <v>1764</v>
      </c>
      <c r="F43" s="17">
        <v>23.94</v>
      </c>
      <c r="G43" s="19">
        <v>704.28675138888912</v>
      </c>
      <c r="H43" s="19">
        <f t="shared" si="12"/>
        <v>147.90021779166671</v>
      </c>
      <c r="I43" s="20">
        <f t="shared" si="13"/>
        <v>7.0428675138888908</v>
      </c>
      <c r="J43" s="21">
        <f>SUM(I43*K6)</f>
        <v>0</v>
      </c>
      <c r="K43" s="22">
        <f t="shared" si="14"/>
        <v>0</v>
      </c>
    </row>
    <row r="44" spans="1:11" x14ac:dyDescent="0.25">
      <c r="A44" s="16" t="s">
        <v>30</v>
      </c>
      <c r="B44" s="17" t="s">
        <v>77</v>
      </c>
      <c r="C44" s="17" t="s">
        <v>78</v>
      </c>
      <c r="D44" s="17">
        <v>60</v>
      </c>
      <c r="E44" s="18">
        <f t="shared" si="11"/>
        <v>1260</v>
      </c>
      <c r="F44" s="17">
        <v>35.49</v>
      </c>
      <c r="G44" s="19">
        <v>1024.5921905092591</v>
      </c>
      <c r="H44" s="19">
        <f t="shared" si="12"/>
        <v>215.16436000694443</v>
      </c>
      <c r="I44" s="20">
        <f t="shared" si="13"/>
        <v>10.245921905092592</v>
      </c>
      <c r="J44" s="21">
        <f>SUM(I44*K6)</f>
        <v>0</v>
      </c>
      <c r="K44" s="22">
        <f t="shared" si="14"/>
        <v>0</v>
      </c>
    </row>
    <row r="45" spans="1:11" x14ac:dyDescent="0.25">
      <c r="A45" s="16" t="s">
        <v>33</v>
      </c>
      <c r="B45" s="17" t="s">
        <v>79</v>
      </c>
      <c r="C45" s="17" t="s">
        <v>80</v>
      </c>
      <c r="D45" s="17">
        <v>42</v>
      </c>
      <c r="E45" s="18">
        <f t="shared" si="11"/>
        <v>882</v>
      </c>
      <c r="F45" s="17">
        <v>47.88</v>
      </c>
      <c r="G45" s="19">
        <v>1382.2828111111112</v>
      </c>
      <c r="H45" s="19">
        <f t="shared" si="12"/>
        <v>290.27939033333337</v>
      </c>
      <c r="I45" s="20">
        <f t="shared" si="13"/>
        <v>13.822828111111113</v>
      </c>
      <c r="J45" s="21">
        <f>SUM(I45*K6)</f>
        <v>0</v>
      </c>
      <c r="K45" s="22">
        <f t="shared" si="14"/>
        <v>0</v>
      </c>
    </row>
    <row r="46" spans="1:11" x14ac:dyDescent="0.25">
      <c r="A46" s="16" t="s">
        <v>36</v>
      </c>
      <c r="B46" s="17" t="s">
        <v>81</v>
      </c>
      <c r="C46" s="17" t="s">
        <v>82</v>
      </c>
      <c r="D46" s="17">
        <v>36</v>
      </c>
      <c r="E46" s="18">
        <f t="shared" si="11"/>
        <v>756</v>
      </c>
      <c r="F46" s="17">
        <v>57.54</v>
      </c>
      <c r="G46" s="19">
        <v>1661.1674689814809</v>
      </c>
      <c r="H46" s="19">
        <f t="shared" si="12"/>
        <v>348.84516848611099</v>
      </c>
      <c r="I46" s="20">
        <f t="shared" si="13"/>
        <v>16.611674689814809</v>
      </c>
      <c r="J46" s="21">
        <f>SUM(I46*K6)</f>
        <v>0</v>
      </c>
      <c r="K46" s="22">
        <f t="shared" si="14"/>
        <v>0</v>
      </c>
    </row>
    <row r="47" spans="1:11" x14ac:dyDescent="0.25">
      <c r="A47" s="16" t="s">
        <v>39</v>
      </c>
      <c r="B47" s="17" t="s">
        <v>83</v>
      </c>
      <c r="C47" s="17" t="s">
        <v>84</v>
      </c>
      <c r="D47" s="17">
        <v>26</v>
      </c>
      <c r="E47" s="18">
        <f t="shared" si="11"/>
        <v>546</v>
      </c>
      <c r="F47" s="17">
        <v>77.28</v>
      </c>
      <c r="G47" s="19">
        <v>2231.0598879629633</v>
      </c>
      <c r="H47" s="19">
        <f t="shared" si="12"/>
        <v>468.52257647222228</v>
      </c>
      <c r="I47" s="20">
        <f t="shared" si="13"/>
        <v>22.310598879629634</v>
      </c>
      <c r="J47" s="21">
        <f>SUM(I47*K6)</f>
        <v>0</v>
      </c>
      <c r="K47" s="22">
        <f t="shared" si="14"/>
        <v>0</v>
      </c>
    </row>
    <row r="48" spans="1:11" x14ac:dyDescent="0.25">
      <c r="A48" s="16" t="s">
        <v>43</v>
      </c>
      <c r="B48" s="17" t="s">
        <v>85</v>
      </c>
      <c r="C48" s="17" t="s">
        <v>86</v>
      </c>
      <c r="D48" s="17">
        <v>18</v>
      </c>
      <c r="E48" s="18">
        <f t="shared" si="11"/>
        <v>378</v>
      </c>
      <c r="F48" s="17">
        <v>122.85</v>
      </c>
      <c r="G48" s="19">
        <v>3546.6470979166661</v>
      </c>
      <c r="H48" s="19">
        <f t="shared" si="12"/>
        <v>744.79589056249984</v>
      </c>
      <c r="I48" s="20">
        <f t="shared" si="13"/>
        <v>35.466470979166658</v>
      </c>
      <c r="J48" s="21">
        <f>SUM(I48*K6)</f>
        <v>0</v>
      </c>
      <c r="K48" s="22">
        <f t="shared" si="14"/>
        <v>0</v>
      </c>
    </row>
    <row r="49" spans="1:11" x14ac:dyDescent="0.25">
      <c r="A49" s="16" t="s">
        <v>46</v>
      </c>
      <c r="B49" s="17" t="s">
        <v>87</v>
      </c>
      <c r="C49" s="17" t="s">
        <v>88</v>
      </c>
      <c r="D49" s="17">
        <v>14</v>
      </c>
      <c r="E49" s="18">
        <f t="shared" si="11"/>
        <v>294</v>
      </c>
      <c r="F49" s="17">
        <v>161.28</v>
      </c>
      <c r="G49" s="19">
        <v>4656.1056444444448</v>
      </c>
      <c r="H49" s="19">
        <f t="shared" si="12"/>
        <v>977.78218533333336</v>
      </c>
      <c r="I49" s="20">
        <f t="shared" si="13"/>
        <v>46.561056444444446</v>
      </c>
      <c r="J49" s="21">
        <f>SUM(I49*K6)</f>
        <v>0</v>
      </c>
      <c r="K49" s="22">
        <f t="shared" si="14"/>
        <v>0</v>
      </c>
    </row>
    <row r="50" spans="1:11" ht="15.75" thickBot="1" x14ac:dyDescent="0.3">
      <c r="A50" s="23" t="s">
        <v>49</v>
      </c>
      <c r="B50" s="24" t="s">
        <v>89</v>
      </c>
      <c r="C50" s="24" t="s">
        <v>90</v>
      </c>
      <c r="D50" s="24">
        <v>10</v>
      </c>
      <c r="E50" s="25">
        <f t="shared" si="11"/>
        <v>210</v>
      </c>
      <c r="F50" s="24">
        <v>229.32</v>
      </c>
      <c r="G50" s="26">
        <v>6620.3808111111093</v>
      </c>
      <c r="H50" s="26">
        <f t="shared" si="12"/>
        <v>1390.2799703333328</v>
      </c>
      <c r="I50" s="27">
        <f t="shared" si="13"/>
        <v>66.203808111111087</v>
      </c>
      <c r="J50" s="28">
        <f>SUM(I50*K6)</f>
        <v>0</v>
      </c>
      <c r="K50" s="29">
        <f t="shared" si="14"/>
        <v>0</v>
      </c>
    </row>
    <row r="51" spans="1:11" ht="15.75" thickBot="1" x14ac:dyDescent="0.3">
      <c r="B51" s="1"/>
      <c r="C51" s="1"/>
      <c r="D51" s="1"/>
      <c r="E51" s="1"/>
      <c r="F51" s="1"/>
      <c r="G51" s="2"/>
      <c r="H51" s="3"/>
      <c r="I51" s="3"/>
      <c r="J51" s="3"/>
      <c r="K51" s="3"/>
    </row>
    <row r="52" spans="1:11" ht="15.75" thickBot="1" x14ac:dyDescent="0.3">
      <c r="A52" s="40" t="s">
        <v>91</v>
      </c>
      <c r="B52" s="41"/>
      <c r="C52" s="42"/>
      <c r="D52" s="1"/>
      <c r="E52" s="1"/>
      <c r="F52" s="1"/>
      <c r="G52" s="2"/>
      <c r="H52" s="3"/>
      <c r="I52" s="3"/>
      <c r="J52" s="3"/>
      <c r="K52" s="3"/>
    </row>
    <row r="53" spans="1:11" x14ac:dyDescent="0.25">
      <c r="A53" s="11" t="s">
        <v>7</v>
      </c>
      <c r="B53" s="12" t="s">
        <v>8</v>
      </c>
      <c r="C53" s="12" t="s">
        <v>9</v>
      </c>
      <c r="D53" s="12" t="s">
        <v>10</v>
      </c>
      <c r="E53" s="12" t="s">
        <v>11</v>
      </c>
      <c r="F53" s="12" t="s">
        <v>12</v>
      </c>
      <c r="G53" s="12" t="s">
        <v>13</v>
      </c>
      <c r="H53" s="14" t="s">
        <v>14</v>
      </c>
      <c r="I53" s="14" t="s">
        <v>15</v>
      </c>
      <c r="J53" s="14" t="s">
        <v>16</v>
      </c>
      <c r="K53" s="15" t="s">
        <v>17</v>
      </c>
    </row>
    <row r="54" spans="1:11" x14ac:dyDescent="0.25">
      <c r="A54" s="16" t="s">
        <v>24</v>
      </c>
      <c r="B54" s="17" t="s">
        <v>92</v>
      </c>
      <c r="C54" s="17" t="s">
        <v>93</v>
      </c>
      <c r="D54" s="17">
        <v>120</v>
      </c>
      <c r="E54" s="18">
        <f>SUM(D54*10)</f>
        <v>1200</v>
      </c>
      <c r="F54" s="43">
        <v>8.5</v>
      </c>
      <c r="G54" s="19">
        <v>514.9284043981479</v>
      </c>
      <c r="H54" s="19">
        <f>SUM(I54*10)</f>
        <v>51.492840439814785</v>
      </c>
      <c r="I54" s="20">
        <f t="shared" ref="I54" si="15">SUM(G54/100)</f>
        <v>5.1492840439814787</v>
      </c>
      <c r="J54" s="21">
        <f>SUM(I54*K6)</f>
        <v>0</v>
      </c>
      <c r="K54" s="22">
        <f>SUM(J54*10)</f>
        <v>0</v>
      </c>
    </row>
    <row r="55" spans="1:11" x14ac:dyDescent="0.25">
      <c r="A55" s="16" t="s">
        <v>27</v>
      </c>
      <c r="B55" s="17" t="s">
        <v>94</v>
      </c>
      <c r="C55" s="17" t="s">
        <v>95</v>
      </c>
      <c r="D55" s="17">
        <v>84</v>
      </c>
      <c r="E55" s="18">
        <f t="shared" ref="E55:E62" si="16">SUM(D55*10)</f>
        <v>840</v>
      </c>
      <c r="F55" s="43">
        <v>11.3</v>
      </c>
      <c r="G55" s="19">
        <v>684.56729143518498</v>
      </c>
      <c r="H55" s="19">
        <f t="shared" ref="H55:H62" si="17">SUM(I55*10)</f>
        <v>68.456729143518501</v>
      </c>
      <c r="I55" s="20">
        <f t="shared" ref="I55:I62" si="18">SUM(G55/100)</f>
        <v>6.8456729143518498</v>
      </c>
      <c r="J55" s="21">
        <f>SUM(I55*K6)</f>
        <v>0</v>
      </c>
      <c r="K55" s="22">
        <f t="shared" ref="K55:K62" si="19">SUM(J55*10)</f>
        <v>0</v>
      </c>
    </row>
    <row r="56" spans="1:11" x14ac:dyDescent="0.25">
      <c r="A56" s="16" t="s">
        <v>30</v>
      </c>
      <c r="B56" s="17" t="s">
        <v>96</v>
      </c>
      <c r="C56" s="17" t="s">
        <v>97</v>
      </c>
      <c r="D56" s="17">
        <v>60</v>
      </c>
      <c r="E56" s="18">
        <f t="shared" si="16"/>
        <v>600</v>
      </c>
      <c r="F56" s="43">
        <v>16.8</v>
      </c>
      <c r="G56" s="19">
        <v>997.70148888888866</v>
      </c>
      <c r="H56" s="19">
        <f t="shared" si="17"/>
        <v>99.770148888888869</v>
      </c>
      <c r="I56" s="20">
        <f t="shared" si="18"/>
        <v>9.9770148888888865</v>
      </c>
      <c r="J56" s="21">
        <f>SUM(I56*K6)</f>
        <v>0</v>
      </c>
      <c r="K56" s="22">
        <f t="shared" si="19"/>
        <v>0</v>
      </c>
    </row>
    <row r="57" spans="1:11" x14ac:dyDescent="0.25">
      <c r="A57" s="16" t="s">
        <v>33</v>
      </c>
      <c r="B57" s="17" t="s">
        <v>98</v>
      </c>
      <c r="C57" s="17" t="s">
        <v>99</v>
      </c>
      <c r="D57" s="17">
        <v>42</v>
      </c>
      <c r="E57" s="18">
        <f t="shared" si="16"/>
        <v>420</v>
      </c>
      <c r="F57" s="43">
        <v>22.7</v>
      </c>
      <c r="G57" s="19">
        <v>1348.071442824074</v>
      </c>
      <c r="H57" s="19">
        <f t="shared" si="17"/>
        <v>134.80714428240739</v>
      </c>
      <c r="I57" s="20">
        <f t="shared" si="18"/>
        <v>13.48071442824074</v>
      </c>
      <c r="J57" s="21">
        <f>SUM(I57*K6)</f>
        <v>0</v>
      </c>
      <c r="K57" s="22">
        <f t="shared" si="19"/>
        <v>0</v>
      </c>
    </row>
    <row r="58" spans="1:11" x14ac:dyDescent="0.25">
      <c r="A58" s="16" t="s">
        <v>36</v>
      </c>
      <c r="B58" s="17" t="s">
        <v>100</v>
      </c>
      <c r="C58" s="17" t="s">
        <v>101</v>
      </c>
      <c r="D58" s="17">
        <v>36</v>
      </c>
      <c r="E58" s="18">
        <f t="shared" si="16"/>
        <v>360</v>
      </c>
      <c r="F58" s="43">
        <v>27.2</v>
      </c>
      <c r="G58" s="19">
        <v>1615.2858990740738</v>
      </c>
      <c r="H58" s="19">
        <f t="shared" si="17"/>
        <v>161.52858990740739</v>
      </c>
      <c r="I58" s="20">
        <f t="shared" si="18"/>
        <v>16.152858990740739</v>
      </c>
      <c r="J58" s="21">
        <f>SUM(I58*K6)</f>
        <v>0</v>
      </c>
      <c r="K58" s="22">
        <f t="shared" si="19"/>
        <v>0</v>
      </c>
    </row>
    <row r="59" spans="1:11" x14ac:dyDescent="0.25">
      <c r="A59" s="16" t="s">
        <v>39</v>
      </c>
      <c r="B59" s="17" t="s">
        <v>102</v>
      </c>
      <c r="C59" s="17" t="s">
        <v>103</v>
      </c>
      <c r="D59" s="17">
        <v>26</v>
      </c>
      <c r="E59" s="18">
        <f t="shared" si="16"/>
        <v>260</v>
      </c>
      <c r="F59" s="43">
        <v>36.6</v>
      </c>
      <c r="G59" s="19">
        <v>2173.5347513888883</v>
      </c>
      <c r="H59" s="19">
        <f t="shared" si="17"/>
        <v>217.35347513888883</v>
      </c>
      <c r="I59" s="20">
        <f t="shared" si="18"/>
        <v>21.735347513888883</v>
      </c>
      <c r="J59" s="21">
        <f>SUM(I59*K6)</f>
        <v>0</v>
      </c>
      <c r="K59" s="22">
        <f t="shared" si="19"/>
        <v>0</v>
      </c>
    </row>
    <row r="60" spans="1:11" x14ac:dyDescent="0.25">
      <c r="A60" s="16" t="s">
        <v>43</v>
      </c>
      <c r="B60" s="17" t="s">
        <v>104</v>
      </c>
      <c r="C60" s="17" t="s">
        <v>105</v>
      </c>
      <c r="D60" s="17">
        <v>18</v>
      </c>
      <c r="E60" s="18">
        <f t="shared" si="16"/>
        <v>180</v>
      </c>
      <c r="F60" s="43">
        <v>58</v>
      </c>
      <c r="G60" s="19">
        <v>3444.3998898148143</v>
      </c>
      <c r="H60" s="19">
        <f t="shared" si="17"/>
        <v>344.43998898148146</v>
      </c>
      <c r="I60" s="20">
        <f t="shared" si="18"/>
        <v>34.443998898148145</v>
      </c>
      <c r="J60" s="21">
        <f>SUM(I60*K6)</f>
        <v>0</v>
      </c>
      <c r="K60" s="22">
        <f t="shared" si="19"/>
        <v>0</v>
      </c>
    </row>
    <row r="61" spans="1:11" x14ac:dyDescent="0.25">
      <c r="A61" s="16" t="s">
        <v>46</v>
      </c>
      <c r="B61" s="17" t="s">
        <v>106</v>
      </c>
      <c r="C61" s="17" t="s">
        <v>107</v>
      </c>
      <c r="D61" s="17">
        <v>14</v>
      </c>
      <c r="E61" s="18">
        <f t="shared" si="16"/>
        <v>140</v>
      </c>
      <c r="F61" s="43">
        <v>75.8</v>
      </c>
      <c r="G61" s="19">
        <v>4501.4682115740752</v>
      </c>
      <c r="H61" s="19">
        <f t="shared" si="17"/>
        <v>450.14682115740754</v>
      </c>
      <c r="I61" s="20">
        <f t="shared" si="18"/>
        <v>45.014682115740754</v>
      </c>
      <c r="J61" s="21">
        <f>SUM(I61*K6)</f>
        <v>0</v>
      </c>
      <c r="K61" s="22">
        <f t="shared" si="19"/>
        <v>0</v>
      </c>
    </row>
    <row r="62" spans="1:11" ht="15.75" thickBot="1" x14ac:dyDescent="0.3">
      <c r="A62" s="23" t="s">
        <v>49</v>
      </c>
      <c r="B62" s="24" t="s">
        <v>108</v>
      </c>
      <c r="C62" s="24" t="s">
        <v>109</v>
      </c>
      <c r="D62" s="24">
        <v>10</v>
      </c>
      <c r="E62" s="25">
        <f t="shared" si="16"/>
        <v>100</v>
      </c>
      <c r="F62" s="44">
        <v>108</v>
      </c>
      <c r="G62" s="26">
        <v>6383.3048083333324</v>
      </c>
      <c r="H62" s="26">
        <f t="shared" si="17"/>
        <v>638.33048083333324</v>
      </c>
      <c r="I62" s="27">
        <f t="shared" si="18"/>
        <v>63.833048083333324</v>
      </c>
      <c r="J62" s="28">
        <f>SUM(I62*K6)</f>
        <v>0</v>
      </c>
      <c r="K62" s="29">
        <f t="shared" si="19"/>
        <v>0</v>
      </c>
    </row>
    <row r="63" spans="1:11" ht="15.75" thickBot="1" x14ac:dyDescent="0.3">
      <c r="A63" s="1"/>
      <c r="B63" s="1"/>
      <c r="C63" s="1"/>
      <c r="D63" s="1"/>
      <c r="E63" s="30"/>
      <c r="F63" s="45"/>
      <c r="G63" s="2"/>
      <c r="H63" s="2"/>
      <c r="I63" s="3"/>
      <c r="J63" s="3"/>
      <c r="K63" s="3"/>
    </row>
    <row r="64" spans="1:11" ht="15.75" thickBot="1" x14ac:dyDescent="0.3">
      <c r="A64" s="40" t="s">
        <v>110</v>
      </c>
      <c r="B64" s="41"/>
      <c r="C64" s="42"/>
      <c r="D64" s="46" t="s">
        <v>111</v>
      </c>
      <c r="E64" s="1"/>
      <c r="F64" s="1"/>
      <c r="G64" s="2"/>
      <c r="H64" s="3"/>
      <c r="I64" s="3"/>
      <c r="J64" s="3"/>
      <c r="K64" s="3"/>
    </row>
    <row r="65" spans="1:11" x14ac:dyDescent="0.25">
      <c r="A65" s="11" t="s">
        <v>7</v>
      </c>
      <c r="B65" s="12" t="s">
        <v>8</v>
      </c>
      <c r="C65" s="12" t="s">
        <v>9</v>
      </c>
      <c r="D65" s="12" t="s">
        <v>10</v>
      </c>
      <c r="E65" s="12" t="s">
        <v>11</v>
      </c>
      <c r="F65" s="12" t="s">
        <v>12</v>
      </c>
      <c r="G65" s="12" t="s">
        <v>13</v>
      </c>
      <c r="H65" s="14" t="s">
        <v>14</v>
      </c>
      <c r="I65" s="14" t="s">
        <v>15</v>
      </c>
      <c r="J65" s="14" t="s">
        <v>16</v>
      </c>
      <c r="K65" s="15" t="s">
        <v>17</v>
      </c>
    </row>
    <row r="66" spans="1:11" x14ac:dyDescent="0.25">
      <c r="A66" s="16" t="s">
        <v>24</v>
      </c>
      <c r="B66" s="17" t="s">
        <v>112</v>
      </c>
      <c r="C66" s="17" t="s">
        <v>54</v>
      </c>
      <c r="D66" s="17">
        <v>120</v>
      </c>
      <c r="E66" s="18">
        <f>SUM(D66*10)</f>
        <v>1200</v>
      </c>
      <c r="F66" s="43">
        <v>8.5</v>
      </c>
      <c r="G66" s="19">
        <v>503.95551273148129</v>
      </c>
      <c r="H66" s="19">
        <f t="shared" ref="H66:H71" si="20">SUM(I66*10)</f>
        <v>50.395551273148129</v>
      </c>
      <c r="I66" s="20">
        <f t="shared" ref="I66:I71" si="21">SUM(G66/100)</f>
        <v>5.0395551273148129</v>
      </c>
      <c r="J66" s="21">
        <f>SUM(I66*K6)</f>
        <v>0</v>
      </c>
      <c r="K66" s="22">
        <f>SUM(J66*10)</f>
        <v>0</v>
      </c>
    </row>
    <row r="67" spans="1:11" x14ac:dyDescent="0.25">
      <c r="A67" s="16" t="s">
        <v>27</v>
      </c>
      <c r="B67" s="17" t="s">
        <v>113</v>
      </c>
      <c r="C67" s="17" t="s">
        <v>54</v>
      </c>
      <c r="D67" s="17">
        <v>84</v>
      </c>
      <c r="E67" s="18">
        <f t="shared" ref="E67:E71" si="22">SUM(D67*10)</f>
        <v>840</v>
      </c>
      <c r="F67" s="43">
        <v>11.3</v>
      </c>
      <c r="G67" s="19">
        <v>669.965341435185</v>
      </c>
      <c r="H67" s="19">
        <f t="shared" si="20"/>
        <v>66.996534143518502</v>
      </c>
      <c r="I67" s="20">
        <f t="shared" si="21"/>
        <v>6.6996534143518502</v>
      </c>
      <c r="J67" s="21">
        <f>SUM(I67*K6)</f>
        <v>0</v>
      </c>
      <c r="K67" s="22">
        <f t="shared" ref="K67:K71" si="23">SUM(J67*10)</f>
        <v>0</v>
      </c>
    </row>
    <row r="68" spans="1:11" x14ac:dyDescent="0.25">
      <c r="A68" s="16" t="s">
        <v>30</v>
      </c>
      <c r="B68" s="17" t="s">
        <v>114</v>
      </c>
      <c r="C68" s="17" t="s">
        <v>54</v>
      </c>
      <c r="D68" s="17">
        <v>60</v>
      </c>
      <c r="E68" s="18">
        <f t="shared" si="22"/>
        <v>600</v>
      </c>
      <c r="F68" s="43">
        <v>16.8</v>
      </c>
      <c r="G68" s="19">
        <v>969.86905555555541</v>
      </c>
      <c r="H68" s="19">
        <f t="shared" si="20"/>
        <v>96.986905555555552</v>
      </c>
      <c r="I68" s="20">
        <f t="shared" si="21"/>
        <v>9.6986905555555545</v>
      </c>
      <c r="J68" s="21">
        <f>SUM(I68*K6)</f>
        <v>0</v>
      </c>
      <c r="K68" s="22">
        <f t="shared" si="23"/>
        <v>0</v>
      </c>
    </row>
    <row r="69" spans="1:11" x14ac:dyDescent="0.25">
      <c r="A69" s="16" t="s">
        <v>33</v>
      </c>
      <c r="B69" s="17" t="s">
        <v>115</v>
      </c>
      <c r="C69" s="17" t="s">
        <v>54</v>
      </c>
      <c r="D69" s="17">
        <v>42</v>
      </c>
      <c r="E69" s="18">
        <f t="shared" si="22"/>
        <v>420</v>
      </c>
      <c r="F69" s="43">
        <v>22.7</v>
      </c>
      <c r="G69" s="19">
        <v>1310.5738761574078</v>
      </c>
      <c r="H69" s="19">
        <f t="shared" si="20"/>
        <v>131.05738761574077</v>
      </c>
      <c r="I69" s="20">
        <f t="shared" si="21"/>
        <v>13.105738761574077</v>
      </c>
      <c r="J69" s="21">
        <f>SUM(I69*K6)</f>
        <v>0</v>
      </c>
      <c r="K69" s="22">
        <f t="shared" si="23"/>
        <v>0</v>
      </c>
    </row>
    <row r="70" spans="1:11" x14ac:dyDescent="0.25">
      <c r="A70" s="16" t="s">
        <v>36</v>
      </c>
      <c r="B70" s="17" t="s">
        <v>116</v>
      </c>
      <c r="C70" s="17" t="s">
        <v>54</v>
      </c>
      <c r="D70" s="17">
        <v>36</v>
      </c>
      <c r="E70" s="18">
        <f t="shared" si="22"/>
        <v>360</v>
      </c>
      <c r="F70" s="43">
        <v>27.2</v>
      </c>
      <c r="G70" s="19">
        <v>1570.2487407407416</v>
      </c>
      <c r="H70" s="19">
        <f t="shared" si="20"/>
        <v>157.02487407407415</v>
      </c>
      <c r="I70" s="20">
        <f t="shared" si="21"/>
        <v>15.702487407407416</v>
      </c>
      <c r="J70" s="21">
        <f>SUM(I70*K6)</f>
        <v>0</v>
      </c>
      <c r="K70" s="22">
        <f t="shared" si="23"/>
        <v>0</v>
      </c>
    </row>
    <row r="71" spans="1:11" ht="15.75" thickBot="1" x14ac:dyDescent="0.3">
      <c r="A71" s="23" t="s">
        <v>39</v>
      </c>
      <c r="B71" s="24" t="s">
        <v>117</v>
      </c>
      <c r="C71" s="24" t="s">
        <v>54</v>
      </c>
      <c r="D71" s="24">
        <v>26</v>
      </c>
      <c r="E71" s="25">
        <f t="shared" si="22"/>
        <v>260</v>
      </c>
      <c r="F71" s="44">
        <v>36.6</v>
      </c>
      <c r="G71" s="26">
        <v>2112.9087430555555</v>
      </c>
      <c r="H71" s="26">
        <f t="shared" si="20"/>
        <v>211.29087430555555</v>
      </c>
      <c r="I71" s="27">
        <f t="shared" si="21"/>
        <v>21.129087430555554</v>
      </c>
      <c r="J71" s="28">
        <f>SUM(I71*K6)</f>
        <v>0</v>
      </c>
      <c r="K71" s="29">
        <f t="shared" si="23"/>
        <v>0</v>
      </c>
    </row>
    <row r="72" spans="1:11" ht="15.75" thickBot="1" x14ac:dyDescent="0.3">
      <c r="A72" s="47"/>
      <c r="B72" s="1"/>
      <c r="C72" s="1"/>
      <c r="D72" s="1"/>
      <c r="E72" s="30"/>
      <c r="F72" s="45"/>
      <c r="G72" s="2"/>
      <c r="H72" s="2"/>
      <c r="I72" s="3"/>
      <c r="J72" s="3"/>
      <c r="K72" s="3"/>
    </row>
    <row r="73" spans="1:11" ht="15.75" thickBot="1" x14ac:dyDescent="0.3">
      <c r="A73" s="40" t="s">
        <v>118</v>
      </c>
      <c r="B73" s="41"/>
      <c r="C73" s="42"/>
      <c r="D73" s="1"/>
      <c r="E73" s="1"/>
      <c r="F73" s="1"/>
      <c r="G73" s="2"/>
      <c r="H73" s="3"/>
      <c r="I73" s="3"/>
      <c r="J73" s="3"/>
      <c r="K73" s="3"/>
    </row>
    <row r="74" spans="1:11" x14ac:dyDescent="0.25">
      <c r="A74" s="11" t="s">
        <v>7</v>
      </c>
      <c r="B74" s="12" t="s">
        <v>8</v>
      </c>
      <c r="C74" s="12" t="s">
        <v>9</v>
      </c>
      <c r="D74" s="12" t="s">
        <v>10</v>
      </c>
      <c r="E74" s="12" t="s">
        <v>11</v>
      </c>
      <c r="F74" s="12" t="s">
        <v>12</v>
      </c>
      <c r="G74" s="13" t="s">
        <v>13</v>
      </c>
      <c r="H74" s="14" t="s">
        <v>14</v>
      </c>
      <c r="I74" s="14" t="s">
        <v>15</v>
      </c>
      <c r="J74" s="14" t="s">
        <v>16</v>
      </c>
      <c r="K74" s="15" t="s">
        <v>17</v>
      </c>
    </row>
    <row r="75" spans="1:11" x14ac:dyDescent="0.25">
      <c r="A75" s="16" t="s">
        <v>21</v>
      </c>
      <c r="B75" s="17" t="s">
        <v>119</v>
      </c>
      <c r="C75" s="17" t="s">
        <v>54</v>
      </c>
      <c r="D75" s="17">
        <v>18</v>
      </c>
      <c r="E75" s="18">
        <f t="shared" ref="E75:E84" si="24">SUM(D75*21)</f>
        <v>378</v>
      </c>
      <c r="F75" s="43">
        <v>15.54</v>
      </c>
      <c r="G75" s="19">
        <v>2251.9714768518511</v>
      </c>
      <c r="H75" s="19">
        <f t="shared" ref="H75:H84" si="25">SUM(I75*21)</f>
        <v>472.91401013888873</v>
      </c>
      <c r="I75" s="20">
        <f t="shared" ref="I75:I84" si="26">SUM(G75/100)</f>
        <v>22.519714768518512</v>
      </c>
      <c r="J75" s="21">
        <f>SUM(I75*K6)</f>
        <v>0</v>
      </c>
      <c r="K75" s="22">
        <f t="shared" ref="K75:K84" si="27">SUM(J75*21)</f>
        <v>0</v>
      </c>
    </row>
    <row r="76" spans="1:11" x14ac:dyDescent="0.25">
      <c r="A76" s="16" t="s">
        <v>24</v>
      </c>
      <c r="B76" s="17" t="s">
        <v>120</v>
      </c>
      <c r="C76" s="17" t="s">
        <v>54</v>
      </c>
      <c r="D76" s="17">
        <v>96</v>
      </c>
      <c r="E76" s="18">
        <f t="shared" si="24"/>
        <v>2016</v>
      </c>
      <c r="F76" s="43">
        <v>22.89</v>
      </c>
      <c r="G76" s="19">
        <v>686.54047608024655</v>
      </c>
      <c r="H76" s="19">
        <f t="shared" si="25"/>
        <v>144.17349997685176</v>
      </c>
      <c r="I76" s="20">
        <f t="shared" si="26"/>
        <v>6.8654047608024653</v>
      </c>
      <c r="J76" s="21">
        <f>SUM(I76*K6)</f>
        <v>0</v>
      </c>
      <c r="K76" s="22">
        <f t="shared" si="27"/>
        <v>0</v>
      </c>
    </row>
    <row r="77" spans="1:11" x14ac:dyDescent="0.25">
      <c r="A77" s="16" t="s">
        <v>27</v>
      </c>
      <c r="B77" s="17" t="s">
        <v>121</v>
      </c>
      <c r="C77" s="17" t="s">
        <v>54</v>
      </c>
      <c r="D77" s="17">
        <v>70</v>
      </c>
      <c r="E77" s="18">
        <f t="shared" si="24"/>
        <v>1470</v>
      </c>
      <c r="F77" s="43">
        <v>31.08</v>
      </c>
      <c r="G77" s="19">
        <v>932.18713888888919</v>
      </c>
      <c r="H77" s="19">
        <f t="shared" si="25"/>
        <v>195.75929916666675</v>
      </c>
      <c r="I77" s="20">
        <f t="shared" si="26"/>
        <v>9.3218713888888924</v>
      </c>
      <c r="J77" s="21">
        <f>SUM(I77*K6)</f>
        <v>0</v>
      </c>
      <c r="K77" s="22">
        <f t="shared" si="27"/>
        <v>0</v>
      </c>
    </row>
    <row r="78" spans="1:11" x14ac:dyDescent="0.25">
      <c r="A78" s="16" t="s">
        <v>30</v>
      </c>
      <c r="B78" s="17" t="s">
        <v>122</v>
      </c>
      <c r="C78" s="17" t="s">
        <v>54</v>
      </c>
      <c r="D78" s="17">
        <v>50</v>
      </c>
      <c r="E78" s="18">
        <f t="shared" si="24"/>
        <v>1050</v>
      </c>
      <c r="F78" s="43">
        <v>45.57</v>
      </c>
      <c r="G78" s="19">
        <v>1323.5212384259257</v>
      </c>
      <c r="H78" s="19">
        <f t="shared" si="25"/>
        <v>277.93946006944441</v>
      </c>
      <c r="I78" s="20">
        <f t="shared" si="26"/>
        <v>13.235212384259258</v>
      </c>
      <c r="J78" s="21">
        <f>SUM(I78*K6)</f>
        <v>0</v>
      </c>
      <c r="K78" s="22">
        <f t="shared" si="27"/>
        <v>0</v>
      </c>
    </row>
    <row r="79" spans="1:11" x14ac:dyDescent="0.25">
      <c r="A79" s="16" t="s">
        <v>33</v>
      </c>
      <c r="B79" s="17" t="s">
        <v>123</v>
      </c>
      <c r="C79" s="17" t="s">
        <v>54</v>
      </c>
      <c r="D79" s="17">
        <v>36</v>
      </c>
      <c r="E79" s="18">
        <f t="shared" si="24"/>
        <v>756</v>
      </c>
      <c r="F79" s="43">
        <v>63</v>
      </c>
      <c r="G79" s="19">
        <v>1829.7587500000004</v>
      </c>
      <c r="H79" s="19">
        <f t="shared" si="25"/>
        <v>384.24933750000014</v>
      </c>
      <c r="I79" s="20">
        <f t="shared" si="26"/>
        <v>18.297587500000006</v>
      </c>
      <c r="J79" s="21">
        <f>SUM(I79*K6)</f>
        <v>0</v>
      </c>
      <c r="K79" s="22">
        <f t="shared" si="27"/>
        <v>0</v>
      </c>
    </row>
    <row r="80" spans="1:11" x14ac:dyDescent="0.25">
      <c r="A80" s="16" t="s">
        <v>36</v>
      </c>
      <c r="B80" s="17" t="s">
        <v>124</v>
      </c>
      <c r="C80" s="17" t="s">
        <v>54</v>
      </c>
      <c r="D80" s="17">
        <v>30</v>
      </c>
      <c r="E80" s="18">
        <f t="shared" si="24"/>
        <v>630</v>
      </c>
      <c r="F80" s="43">
        <v>76.23</v>
      </c>
      <c r="G80" s="19">
        <v>2214.0046041666669</v>
      </c>
      <c r="H80" s="19">
        <f t="shared" si="25"/>
        <v>464.94096687500002</v>
      </c>
      <c r="I80" s="20">
        <f t="shared" si="26"/>
        <v>22.140046041666668</v>
      </c>
      <c r="J80" s="21">
        <f>SUM(I80*K6)</f>
        <v>0</v>
      </c>
      <c r="K80" s="22">
        <f t="shared" si="27"/>
        <v>0</v>
      </c>
    </row>
    <row r="81" spans="1:11" x14ac:dyDescent="0.25">
      <c r="A81" s="16" t="s">
        <v>39</v>
      </c>
      <c r="B81" s="17" t="s">
        <v>125</v>
      </c>
      <c r="C81" s="17" t="s">
        <v>54</v>
      </c>
      <c r="D81" s="17">
        <v>21</v>
      </c>
      <c r="E81" s="18">
        <f t="shared" si="24"/>
        <v>441</v>
      </c>
      <c r="F81" s="43">
        <v>105.63</v>
      </c>
      <c r="G81" s="19">
        <v>3087.9805331790121</v>
      </c>
      <c r="H81" s="19">
        <f t="shared" si="25"/>
        <v>648.47591196759254</v>
      </c>
      <c r="I81" s="20">
        <f t="shared" si="26"/>
        <v>30.87980533179012</v>
      </c>
      <c r="J81" s="21">
        <f>SUM(I81*K6)</f>
        <v>0</v>
      </c>
      <c r="K81" s="22">
        <f t="shared" si="27"/>
        <v>0</v>
      </c>
    </row>
    <row r="82" spans="1:11" x14ac:dyDescent="0.25">
      <c r="A82" s="16" t="s">
        <v>43</v>
      </c>
      <c r="B82" s="17" t="s">
        <v>126</v>
      </c>
      <c r="C82" s="17" t="s">
        <v>54</v>
      </c>
      <c r="D82" s="17">
        <v>18</v>
      </c>
      <c r="E82" s="18">
        <f t="shared" si="24"/>
        <v>378</v>
      </c>
      <c r="F82" s="43">
        <v>161.07</v>
      </c>
      <c r="G82" s="19">
        <v>4708.7219591049388</v>
      </c>
      <c r="H82" s="19">
        <f t="shared" si="25"/>
        <v>988.8316114120372</v>
      </c>
      <c r="I82" s="20">
        <f t="shared" si="26"/>
        <v>47.08721959104939</v>
      </c>
      <c r="J82" s="21">
        <f>SUM(I82*K6)</f>
        <v>0</v>
      </c>
      <c r="K82" s="22">
        <f t="shared" si="27"/>
        <v>0</v>
      </c>
    </row>
    <row r="83" spans="1:11" x14ac:dyDescent="0.25">
      <c r="A83" s="16" t="s">
        <v>46</v>
      </c>
      <c r="B83" s="17" t="s">
        <v>127</v>
      </c>
      <c r="C83" s="17" t="s">
        <v>54</v>
      </c>
      <c r="D83" s="17">
        <v>14</v>
      </c>
      <c r="E83" s="18">
        <f t="shared" si="24"/>
        <v>294</v>
      </c>
      <c r="F83" s="43">
        <v>215.46</v>
      </c>
      <c r="G83" s="19">
        <v>6298.7526003086432</v>
      </c>
      <c r="H83" s="19">
        <f t="shared" si="25"/>
        <v>1322.7380460648151</v>
      </c>
      <c r="I83" s="20">
        <f t="shared" si="26"/>
        <v>62.98752600308643</v>
      </c>
      <c r="J83" s="21">
        <f>SUM(I83*K6)</f>
        <v>0</v>
      </c>
      <c r="K83" s="22">
        <f t="shared" si="27"/>
        <v>0</v>
      </c>
    </row>
    <row r="84" spans="1:11" ht="15.75" thickBot="1" x14ac:dyDescent="0.3">
      <c r="A84" s="23" t="s">
        <v>49</v>
      </c>
      <c r="B84" s="24" t="s">
        <v>128</v>
      </c>
      <c r="C84" s="24" t="s">
        <v>54</v>
      </c>
      <c r="D84" s="24">
        <v>10</v>
      </c>
      <c r="E84" s="25">
        <f t="shared" si="24"/>
        <v>210</v>
      </c>
      <c r="F84" s="44">
        <v>315</v>
      </c>
      <c r="G84" s="26">
        <v>9208.6967623456821</v>
      </c>
      <c r="H84" s="26">
        <f t="shared" si="25"/>
        <v>1933.8263200925931</v>
      </c>
      <c r="I84" s="27">
        <f t="shared" si="26"/>
        <v>92.086967623456815</v>
      </c>
      <c r="J84" s="28">
        <f>SUM(I84*K6)</f>
        <v>0</v>
      </c>
      <c r="K84" s="29">
        <f t="shared" si="27"/>
        <v>0</v>
      </c>
    </row>
    <row r="85" spans="1:11" ht="15.75" thickBot="1" x14ac:dyDescent="0.3">
      <c r="B85" s="1"/>
      <c r="C85" s="1"/>
      <c r="D85" s="1"/>
      <c r="E85" s="1"/>
      <c r="F85" s="1"/>
      <c r="G85" s="2"/>
      <c r="H85" s="3"/>
      <c r="I85" s="3"/>
      <c r="J85" s="3"/>
      <c r="K85" s="3"/>
    </row>
    <row r="86" spans="1:11" ht="15.75" thickBot="1" x14ac:dyDescent="0.3">
      <c r="A86" s="48" t="s">
        <v>129</v>
      </c>
      <c r="B86" s="48"/>
      <c r="C86" s="48"/>
      <c r="D86" s="46" t="s">
        <v>130</v>
      </c>
      <c r="E86" s="49"/>
      <c r="F86" s="1"/>
      <c r="G86" s="2"/>
      <c r="H86" s="3"/>
      <c r="I86" s="3"/>
      <c r="J86" s="3"/>
      <c r="K86" s="3"/>
    </row>
    <row r="87" spans="1:11" x14ac:dyDescent="0.25">
      <c r="A87" s="11" t="s">
        <v>7</v>
      </c>
      <c r="B87" s="12" t="s">
        <v>8</v>
      </c>
      <c r="C87" s="12" t="s">
        <v>9</v>
      </c>
      <c r="D87" s="12" t="s">
        <v>10</v>
      </c>
      <c r="E87" s="12" t="s">
        <v>11</v>
      </c>
      <c r="F87" s="12" t="s">
        <v>12</v>
      </c>
      <c r="G87" s="13" t="s">
        <v>13</v>
      </c>
      <c r="H87" s="14" t="s">
        <v>14</v>
      </c>
      <c r="I87" s="14" t="s">
        <v>15</v>
      </c>
      <c r="J87" s="14" t="s">
        <v>16</v>
      </c>
      <c r="K87" s="15" t="s">
        <v>17</v>
      </c>
    </row>
    <row r="88" spans="1:11" x14ac:dyDescent="0.25">
      <c r="A88" s="16" t="s">
        <v>24</v>
      </c>
      <c r="B88" s="17" t="s">
        <v>131</v>
      </c>
      <c r="C88" s="17" t="s">
        <v>132</v>
      </c>
      <c r="D88" s="17">
        <v>120</v>
      </c>
      <c r="E88" s="18">
        <f t="shared" ref="E88:E93" si="28">SUM(D88*21)</f>
        <v>2520</v>
      </c>
      <c r="F88" s="17">
        <v>17.850000000000001</v>
      </c>
      <c r="G88" s="19">
        <v>602.69406535087717</v>
      </c>
      <c r="H88" s="19">
        <f t="shared" ref="H88:H93" si="29">SUM(I88*21)</f>
        <v>126.5657537236842</v>
      </c>
      <c r="I88" s="20">
        <f t="shared" ref="I88:I93" si="30">SUM(G88/100)</f>
        <v>6.0269406535087713</v>
      </c>
      <c r="J88" s="21">
        <f>SUM(I88*K6)</f>
        <v>0</v>
      </c>
      <c r="K88" s="22">
        <f t="shared" ref="K88:K93" si="31">SUM(J88*21)</f>
        <v>0</v>
      </c>
    </row>
    <row r="89" spans="1:11" x14ac:dyDescent="0.25">
      <c r="A89" s="16" t="s">
        <v>27</v>
      </c>
      <c r="B89" s="17" t="s">
        <v>133</v>
      </c>
      <c r="C89" s="17" t="s">
        <v>134</v>
      </c>
      <c r="D89" s="17">
        <v>84</v>
      </c>
      <c r="E89" s="18">
        <f t="shared" si="28"/>
        <v>1764</v>
      </c>
      <c r="F89" s="17">
        <v>23.73</v>
      </c>
      <c r="G89" s="19">
        <v>801.21437938596478</v>
      </c>
      <c r="H89" s="19">
        <f t="shared" si="29"/>
        <v>168.25501967105262</v>
      </c>
      <c r="I89" s="20">
        <f t="shared" si="30"/>
        <v>8.0121437938596483</v>
      </c>
      <c r="J89" s="21">
        <f>SUM(I89*K6)</f>
        <v>0</v>
      </c>
      <c r="K89" s="22">
        <f t="shared" si="31"/>
        <v>0</v>
      </c>
    </row>
    <row r="90" spans="1:11" x14ac:dyDescent="0.25">
      <c r="A90" s="16" t="s">
        <v>30</v>
      </c>
      <c r="B90" s="17" t="s">
        <v>135</v>
      </c>
      <c r="C90" s="17" t="s">
        <v>136</v>
      </c>
      <c r="D90" s="17">
        <v>60</v>
      </c>
      <c r="E90" s="18">
        <f t="shared" si="28"/>
        <v>1260</v>
      </c>
      <c r="F90" s="17">
        <v>35.28</v>
      </c>
      <c r="G90" s="19">
        <v>1163.0777421052637</v>
      </c>
      <c r="H90" s="19">
        <f t="shared" si="29"/>
        <v>244.24632584210536</v>
      </c>
      <c r="I90" s="20">
        <f t="shared" si="30"/>
        <v>11.630777421052636</v>
      </c>
      <c r="J90" s="21">
        <f>SUM(I90*K6)</f>
        <v>0</v>
      </c>
      <c r="K90" s="22">
        <f t="shared" si="31"/>
        <v>0</v>
      </c>
    </row>
    <row r="91" spans="1:11" x14ac:dyDescent="0.25">
      <c r="A91" s="16" t="s">
        <v>33</v>
      </c>
      <c r="B91" s="17" t="s">
        <v>137</v>
      </c>
      <c r="C91" s="17" t="s">
        <v>138</v>
      </c>
      <c r="D91" s="17">
        <v>42</v>
      </c>
      <c r="E91" s="18">
        <f t="shared" si="28"/>
        <v>882</v>
      </c>
      <c r="F91" s="17">
        <v>47.67</v>
      </c>
      <c r="G91" s="19">
        <v>1571.5403399122806</v>
      </c>
      <c r="H91" s="19">
        <f t="shared" si="29"/>
        <v>330.02347138157893</v>
      </c>
      <c r="I91" s="20">
        <f t="shared" si="30"/>
        <v>15.715403399122806</v>
      </c>
      <c r="J91" s="21">
        <f>SUM(I91*K6)</f>
        <v>0</v>
      </c>
      <c r="K91" s="22">
        <f t="shared" si="31"/>
        <v>0</v>
      </c>
    </row>
    <row r="92" spans="1:11" x14ac:dyDescent="0.25">
      <c r="A92" s="16" t="s">
        <v>36</v>
      </c>
      <c r="B92" s="17" t="s">
        <v>139</v>
      </c>
      <c r="C92" s="17" t="s">
        <v>140</v>
      </c>
      <c r="D92" s="17">
        <v>36</v>
      </c>
      <c r="E92" s="18">
        <f t="shared" si="28"/>
        <v>756</v>
      </c>
      <c r="F92" s="17">
        <v>57.12</v>
      </c>
      <c r="G92" s="19">
        <v>1883.0818807017542</v>
      </c>
      <c r="H92" s="19">
        <f t="shared" si="29"/>
        <v>395.44719494736842</v>
      </c>
      <c r="I92" s="20">
        <f t="shared" si="30"/>
        <v>18.830818807017543</v>
      </c>
      <c r="J92" s="21">
        <f>SUM(I92*K6)</f>
        <v>0</v>
      </c>
      <c r="K92" s="22">
        <f t="shared" si="31"/>
        <v>0</v>
      </c>
    </row>
    <row r="93" spans="1:11" ht="15.75" thickBot="1" x14ac:dyDescent="0.3">
      <c r="A93" s="23" t="s">
        <v>39</v>
      </c>
      <c r="B93" s="24" t="s">
        <v>141</v>
      </c>
      <c r="C93" s="24" t="s">
        <v>142</v>
      </c>
      <c r="D93" s="24">
        <v>26</v>
      </c>
      <c r="E93" s="25">
        <f t="shared" si="28"/>
        <v>546</v>
      </c>
      <c r="F93" s="24">
        <v>76.86</v>
      </c>
      <c r="G93" s="26">
        <v>2533.8552921052628</v>
      </c>
      <c r="H93" s="26">
        <f t="shared" si="29"/>
        <v>532.10961134210515</v>
      </c>
      <c r="I93" s="27">
        <f t="shared" si="30"/>
        <v>25.338552921052628</v>
      </c>
      <c r="J93" s="28">
        <f>SUM(I93*K6)</f>
        <v>0</v>
      </c>
      <c r="K93" s="29">
        <f t="shared" si="31"/>
        <v>0</v>
      </c>
    </row>
    <row r="94" spans="1:11" ht="15.75" thickBot="1" x14ac:dyDescent="0.3">
      <c r="B94" s="1"/>
      <c r="C94" s="1"/>
      <c r="D94" s="1"/>
      <c r="E94" s="1"/>
      <c r="F94" s="1"/>
      <c r="G94" s="2"/>
      <c r="H94" s="3"/>
      <c r="I94" s="3"/>
      <c r="J94" s="3"/>
      <c r="K94" s="3"/>
    </row>
    <row r="95" spans="1:11" ht="15.75" thickBot="1" x14ac:dyDescent="0.3">
      <c r="A95" s="48" t="s">
        <v>143</v>
      </c>
      <c r="B95" s="48"/>
      <c r="C95" s="48"/>
      <c r="D95" s="46" t="s">
        <v>130</v>
      </c>
      <c r="E95" s="49"/>
      <c r="F95" s="1"/>
      <c r="G95" s="2"/>
      <c r="H95" s="3"/>
      <c r="I95" s="3"/>
      <c r="J95" s="3"/>
      <c r="K95" s="3"/>
    </row>
    <row r="96" spans="1:11" x14ac:dyDescent="0.25">
      <c r="A96" s="11" t="s">
        <v>7</v>
      </c>
      <c r="B96" s="12" t="s">
        <v>8</v>
      </c>
      <c r="C96" s="12" t="s">
        <v>9</v>
      </c>
      <c r="D96" s="12" t="s">
        <v>10</v>
      </c>
      <c r="E96" s="12" t="s">
        <v>11</v>
      </c>
      <c r="F96" s="12" t="s">
        <v>12</v>
      </c>
      <c r="G96" s="13" t="s">
        <v>13</v>
      </c>
      <c r="H96" s="14" t="s">
        <v>14</v>
      </c>
      <c r="I96" s="14" t="s">
        <v>15</v>
      </c>
      <c r="J96" s="14" t="s">
        <v>16</v>
      </c>
      <c r="K96" s="15" t="s">
        <v>17</v>
      </c>
    </row>
    <row r="97" spans="1:11" x14ac:dyDescent="0.25">
      <c r="A97" s="16" t="s">
        <v>43</v>
      </c>
      <c r="B97" s="17" t="s">
        <v>144</v>
      </c>
      <c r="C97" s="17" t="s">
        <v>145</v>
      </c>
      <c r="D97" s="17">
        <v>18</v>
      </c>
      <c r="E97" s="18">
        <f t="shared" ref="E97:E99" si="32">SUM(D97*21)</f>
        <v>378</v>
      </c>
      <c r="F97" s="36">
        <v>121.8</v>
      </c>
      <c r="G97" s="19">
        <v>4045.850398245615</v>
      </c>
      <c r="H97" s="19">
        <f t="shared" ref="H97:H99" si="33">SUM(I97*21)</f>
        <v>849.6285836315792</v>
      </c>
      <c r="I97" s="20">
        <f t="shared" ref="I97:I99" si="34">SUM(G97/100)</f>
        <v>40.458503982456151</v>
      </c>
      <c r="J97" s="21">
        <f>SUM(I97*K6)</f>
        <v>0</v>
      </c>
      <c r="K97" s="22">
        <f t="shared" ref="K97:K99" si="35">SUM(J97*21)</f>
        <v>0</v>
      </c>
    </row>
    <row r="98" spans="1:11" x14ac:dyDescent="0.25">
      <c r="A98" s="16" t="s">
        <v>46</v>
      </c>
      <c r="B98" s="17" t="s">
        <v>146</v>
      </c>
      <c r="C98" s="17" t="s">
        <v>147</v>
      </c>
      <c r="D98" s="17">
        <v>14</v>
      </c>
      <c r="E98" s="18">
        <f t="shared" si="32"/>
        <v>294</v>
      </c>
      <c r="F98" s="36">
        <v>159.18</v>
      </c>
      <c r="G98" s="19">
        <v>5287.4989254385946</v>
      </c>
      <c r="H98" s="19">
        <f t="shared" si="33"/>
        <v>1110.3747743421047</v>
      </c>
      <c r="I98" s="20">
        <f t="shared" si="34"/>
        <v>52.874989254385945</v>
      </c>
      <c r="J98" s="21">
        <f>SUM(I98*K6)</f>
        <v>0</v>
      </c>
      <c r="K98" s="22">
        <f t="shared" si="35"/>
        <v>0</v>
      </c>
    </row>
    <row r="99" spans="1:11" ht="15.75" thickBot="1" x14ac:dyDescent="0.3">
      <c r="A99" s="23" t="s">
        <v>49</v>
      </c>
      <c r="B99" s="24" t="s">
        <v>148</v>
      </c>
      <c r="C99" s="24" t="s">
        <v>149</v>
      </c>
      <c r="D99" s="24">
        <v>10</v>
      </c>
      <c r="E99" s="25">
        <f t="shared" si="32"/>
        <v>210</v>
      </c>
      <c r="F99" s="38">
        <v>226.8</v>
      </c>
      <c r="G99" s="26">
        <v>7533.6506999999992</v>
      </c>
      <c r="H99" s="26">
        <f t="shared" si="33"/>
        <v>1582.0666469999999</v>
      </c>
      <c r="I99" s="27">
        <f t="shared" si="34"/>
        <v>75.336506999999997</v>
      </c>
      <c r="J99" s="28">
        <f>SUM(I99*K6)</f>
        <v>0</v>
      </c>
      <c r="K99" s="29">
        <f t="shared" si="35"/>
        <v>0</v>
      </c>
    </row>
    <row r="100" spans="1:11" ht="15.75" thickBot="1" x14ac:dyDescent="0.3">
      <c r="B100" s="1"/>
      <c r="C100" s="1"/>
      <c r="D100" s="1"/>
      <c r="E100" s="1"/>
      <c r="F100" s="1"/>
      <c r="G100" s="2"/>
      <c r="H100" s="3"/>
      <c r="I100" s="3"/>
      <c r="J100" s="3"/>
      <c r="K100" s="3"/>
    </row>
    <row r="101" spans="1:11" ht="15.75" thickBot="1" x14ac:dyDescent="0.3">
      <c r="A101" s="48" t="s">
        <v>150</v>
      </c>
      <c r="B101" s="48"/>
      <c r="C101" s="48"/>
      <c r="D101" s="1"/>
      <c r="E101" s="30"/>
      <c r="F101" s="1"/>
      <c r="G101" s="2"/>
      <c r="H101" s="3"/>
      <c r="I101" s="3"/>
      <c r="J101" s="3"/>
      <c r="K101" s="3"/>
    </row>
    <row r="102" spans="1:11" x14ac:dyDescent="0.25">
      <c r="A102" s="11" t="s">
        <v>7</v>
      </c>
      <c r="B102" s="12" t="s">
        <v>8</v>
      </c>
      <c r="C102" s="12" t="s">
        <v>9</v>
      </c>
      <c r="D102" s="12" t="s">
        <v>10</v>
      </c>
      <c r="E102" s="12" t="s">
        <v>11</v>
      </c>
      <c r="F102" s="12" t="s">
        <v>12</v>
      </c>
      <c r="G102" s="13" t="s">
        <v>13</v>
      </c>
      <c r="H102" s="14" t="s">
        <v>14</v>
      </c>
      <c r="I102" s="14" t="s">
        <v>15</v>
      </c>
      <c r="J102" s="14" t="s">
        <v>16</v>
      </c>
      <c r="K102" s="15" t="s">
        <v>17</v>
      </c>
    </row>
    <row r="103" spans="1:11" x14ac:dyDescent="0.25">
      <c r="A103" s="16" t="s">
        <v>18</v>
      </c>
      <c r="B103" s="17" t="s">
        <v>151</v>
      </c>
      <c r="C103" s="17" t="s">
        <v>152</v>
      </c>
      <c r="D103" s="17">
        <v>24</v>
      </c>
      <c r="E103" s="18">
        <f t="shared" ref="E103:E113" si="36">SUM(D103*21)</f>
        <v>504</v>
      </c>
      <c r="F103" s="17">
        <v>9.0299999999999994</v>
      </c>
      <c r="G103" s="19">
        <v>1717.0839364035085</v>
      </c>
      <c r="H103" s="19">
        <f t="shared" ref="H103:H113" si="37">SUM(I103*21)</f>
        <v>360.58762664473682</v>
      </c>
      <c r="I103" s="20">
        <f t="shared" ref="I103:I113" si="38">SUM(G103/100)</f>
        <v>17.170839364035086</v>
      </c>
      <c r="J103" s="21">
        <f>SUM(I103*K6)</f>
        <v>0</v>
      </c>
      <c r="K103" s="22">
        <f>SUM(J103*21)</f>
        <v>0</v>
      </c>
    </row>
    <row r="104" spans="1:11" x14ac:dyDescent="0.25">
      <c r="A104" s="16" t="s">
        <v>21</v>
      </c>
      <c r="B104" s="17" t="s">
        <v>153</v>
      </c>
      <c r="C104" s="17" t="s">
        <v>154</v>
      </c>
      <c r="D104" s="17">
        <v>18</v>
      </c>
      <c r="E104" s="18">
        <f t="shared" si="36"/>
        <v>378</v>
      </c>
      <c r="F104" s="17">
        <v>11.97</v>
      </c>
      <c r="G104" s="19">
        <v>2094.5825986842101</v>
      </c>
      <c r="H104" s="19">
        <f t="shared" si="37"/>
        <v>439.86234572368414</v>
      </c>
      <c r="I104" s="20">
        <f t="shared" si="38"/>
        <v>20.945825986842102</v>
      </c>
      <c r="J104" s="21">
        <f>SUM(I104*K6)</f>
        <v>0</v>
      </c>
      <c r="K104" s="22">
        <f t="shared" ref="K104:K113" si="39">SUM(J104*21)</f>
        <v>0</v>
      </c>
    </row>
    <row r="105" spans="1:11" x14ac:dyDescent="0.25">
      <c r="A105" s="16" t="s">
        <v>24</v>
      </c>
      <c r="B105" s="17" t="s">
        <v>155</v>
      </c>
      <c r="C105" s="17" t="s">
        <v>156</v>
      </c>
      <c r="D105" s="17">
        <v>120</v>
      </c>
      <c r="E105" s="18">
        <f t="shared" si="36"/>
        <v>2520</v>
      </c>
      <c r="F105" s="17">
        <v>18.059999999999999</v>
      </c>
      <c r="G105" s="19">
        <v>635.38297280701772</v>
      </c>
      <c r="H105" s="19">
        <f t="shared" si="37"/>
        <v>133.43042428947373</v>
      </c>
      <c r="I105" s="20">
        <f t="shared" si="38"/>
        <v>6.3538297280701777</v>
      </c>
      <c r="J105" s="21">
        <f>SUM(I105*K6)</f>
        <v>0</v>
      </c>
      <c r="K105" s="22">
        <f t="shared" si="39"/>
        <v>0</v>
      </c>
    </row>
    <row r="106" spans="1:11" x14ac:dyDescent="0.25">
      <c r="A106" s="16" t="s">
        <v>27</v>
      </c>
      <c r="B106" s="17" t="s">
        <v>157</v>
      </c>
      <c r="C106" s="17" t="s">
        <v>158</v>
      </c>
      <c r="D106" s="17">
        <v>84</v>
      </c>
      <c r="E106" s="18">
        <f t="shared" si="36"/>
        <v>1764</v>
      </c>
      <c r="F106" s="17">
        <v>23.94</v>
      </c>
      <c r="G106" s="19">
        <v>842.23449210526348</v>
      </c>
      <c r="H106" s="19">
        <f t="shared" si="37"/>
        <v>176.86924334210531</v>
      </c>
      <c r="I106" s="20">
        <f t="shared" si="38"/>
        <v>8.422344921052634</v>
      </c>
      <c r="J106" s="21">
        <f>SUM(I106*K6)</f>
        <v>0</v>
      </c>
      <c r="K106" s="22">
        <f t="shared" si="39"/>
        <v>0</v>
      </c>
    </row>
    <row r="107" spans="1:11" x14ac:dyDescent="0.25">
      <c r="A107" s="16" t="s">
        <v>30</v>
      </c>
      <c r="B107" s="17" t="s">
        <v>159</v>
      </c>
      <c r="C107" s="17" t="s">
        <v>160</v>
      </c>
      <c r="D107" s="17">
        <v>60</v>
      </c>
      <c r="E107" s="18">
        <f t="shared" si="36"/>
        <v>1260</v>
      </c>
      <c r="F107" s="17">
        <v>35.49</v>
      </c>
      <c r="G107" s="19">
        <v>1221.5588495614038</v>
      </c>
      <c r="H107" s="19">
        <f t="shared" si="37"/>
        <v>256.52735840789478</v>
      </c>
      <c r="I107" s="20">
        <f t="shared" si="38"/>
        <v>12.215588495614037</v>
      </c>
      <c r="J107" s="21">
        <f>SUM(I107*K6)</f>
        <v>0</v>
      </c>
      <c r="K107" s="22">
        <f t="shared" si="39"/>
        <v>0</v>
      </c>
    </row>
    <row r="108" spans="1:11" x14ac:dyDescent="0.25">
      <c r="A108" s="16" t="s">
        <v>33</v>
      </c>
      <c r="B108" s="17" t="s">
        <v>161</v>
      </c>
      <c r="C108" s="17" t="s">
        <v>162</v>
      </c>
      <c r="D108" s="17">
        <v>42</v>
      </c>
      <c r="E108" s="18">
        <f t="shared" si="36"/>
        <v>882</v>
      </c>
      <c r="F108" s="17">
        <v>47.88</v>
      </c>
      <c r="G108" s="19">
        <v>1647.9977631578943</v>
      </c>
      <c r="H108" s="19">
        <f t="shared" si="37"/>
        <v>346.07953026315784</v>
      </c>
      <c r="I108" s="20">
        <f t="shared" si="38"/>
        <v>16.479977631578944</v>
      </c>
      <c r="J108" s="21">
        <f>SUM(I108*K6)</f>
        <v>0</v>
      </c>
      <c r="K108" s="22">
        <f t="shared" si="39"/>
        <v>0</v>
      </c>
    </row>
    <row r="109" spans="1:11" x14ac:dyDescent="0.25">
      <c r="A109" s="16" t="s">
        <v>36</v>
      </c>
      <c r="B109" s="17" t="s">
        <v>163</v>
      </c>
      <c r="C109" s="17" t="s">
        <v>164</v>
      </c>
      <c r="D109" s="17">
        <v>36</v>
      </c>
      <c r="E109" s="18">
        <f t="shared" si="36"/>
        <v>756</v>
      </c>
      <c r="F109" s="17">
        <v>57.54</v>
      </c>
      <c r="G109" s="19">
        <v>1980.5152798245613</v>
      </c>
      <c r="H109" s="19">
        <f t="shared" si="37"/>
        <v>415.90820876315786</v>
      </c>
      <c r="I109" s="20">
        <f t="shared" si="38"/>
        <v>19.805152798245611</v>
      </c>
      <c r="J109" s="21">
        <f>SUM(I109*K6)</f>
        <v>0</v>
      </c>
      <c r="K109" s="22">
        <f t="shared" si="39"/>
        <v>0</v>
      </c>
    </row>
    <row r="110" spans="1:11" x14ac:dyDescent="0.25">
      <c r="A110" s="16" t="s">
        <v>39</v>
      </c>
      <c r="B110" s="17" t="s">
        <v>165</v>
      </c>
      <c r="C110" s="17" t="s">
        <v>166</v>
      </c>
      <c r="D110" s="17">
        <v>26</v>
      </c>
      <c r="E110" s="18">
        <f t="shared" si="36"/>
        <v>546</v>
      </c>
      <c r="F110" s="17">
        <v>77.28</v>
      </c>
      <c r="G110" s="19">
        <v>2659.9396701754372</v>
      </c>
      <c r="H110" s="19">
        <f t="shared" si="37"/>
        <v>558.58733073684186</v>
      </c>
      <c r="I110" s="20">
        <f t="shared" si="38"/>
        <v>26.599396701754372</v>
      </c>
      <c r="J110" s="21">
        <f>SUM(I110*K6)</f>
        <v>0</v>
      </c>
      <c r="K110" s="22">
        <f t="shared" si="39"/>
        <v>0</v>
      </c>
    </row>
    <row r="111" spans="1:11" x14ac:dyDescent="0.25">
      <c r="A111" s="16" t="s">
        <v>43</v>
      </c>
      <c r="B111" s="17" t="s">
        <v>167</v>
      </c>
      <c r="C111" s="17" t="s">
        <v>168</v>
      </c>
      <c r="D111" s="17">
        <v>18</v>
      </c>
      <c r="E111" s="18">
        <f t="shared" si="36"/>
        <v>378</v>
      </c>
      <c r="F111" s="17">
        <v>122.85</v>
      </c>
      <c r="G111" s="19">
        <v>4228.4446144736839</v>
      </c>
      <c r="H111" s="19">
        <f t="shared" si="37"/>
        <v>887.9733690394736</v>
      </c>
      <c r="I111" s="20">
        <f t="shared" si="38"/>
        <v>42.28444614473684</v>
      </c>
      <c r="J111" s="21">
        <f>SUM(I111*K6)</f>
        <v>0</v>
      </c>
      <c r="K111" s="22">
        <f t="shared" si="39"/>
        <v>0</v>
      </c>
    </row>
    <row r="112" spans="1:11" x14ac:dyDescent="0.25">
      <c r="A112" s="16" t="s">
        <v>46</v>
      </c>
      <c r="B112" s="17" t="s">
        <v>169</v>
      </c>
      <c r="C112" s="17" t="s">
        <v>170</v>
      </c>
      <c r="D112" s="17">
        <v>14</v>
      </c>
      <c r="E112" s="18">
        <f t="shared" si="36"/>
        <v>294</v>
      </c>
      <c r="F112" s="17">
        <v>161.28</v>
      </c>
      <c r="G112" s="19">
        <v>5551.2007052631561</v>
      </c>
      <c r="H112" s="19">
        <f t="shared" si="37"/>
        <v>1165.7521481052627</v>
      </c>
      <c r="I112" s="20">
        <f t="shared" si="38"/>
        <v>55.51200705263156</v>
      </c>
      <c r="J112" s="21">
        <f>SUM(I112*K6)</f>
        <v>0</v>
      </c>
      <c r="K112" s="22">
        <f t="shared" si="39"/>
        <v>0</v>
      </c>
    </row>
    <row r="113" spans="1:11" ht="15.75" thickBot="1" x14ac:dyDescent="0.3">
      <c r="A113" s="23" t="s">
        <v>49</v>
      </c>
      <c r="B113" s="24" t="s">
        <v>171</v>
      </c>
      <c r="C113" s="24" t="s">
        <v>172</v>
      </c>
      <c r="D113" s="24">
        <v>10</v>
      </c>
      <c r="E113" s="25">
        <f t="shared" si="36"/>
        <v>210</v>
      </c>
      <c r="F113" s="24">
        <v>229.32</v>
      </c>
      <c r="G113" s="26">
        <v>7893.1189842105259</v>
      </c>
      <c r="H113" s="26">
        <f t="shared" si="37"/>
        <v>1657.5549866842102</v>
      </c>
      <c r="I113" s="27">
        <f t="shared" si="38"/>
        <v>78.931189842105255</v>
      </c>
      <c r="J113" s="28">
        <f>SUM(I113*K6)</f>
        <v>0</v>
      </c>
      <c r="K113" s="29">
        <f t="shared" si="39"/>
        <v>0</v>
      </c>
    </row>
    <row r="114" spans="1:11" ht="15.75" thickBot="1" x14ac:dyDescent="0.3">
      <c r="B114" s="1"/>
      <c r="C114" s="1"/>
      <c r="D114" s="1"/>
      <c r="E114" s="1"/>
      <c r="F114" s="1"/>
      <c r="G114" s="2"/>
      <c r="H114" s="3"/>
      <c r="I114" s="3"/>
      <c r="J114" s="3"/>
      <c r="K114" s="3"/>
    </row>
    <row r="115" spans="1:11" ht="15.75" thickBot="1" x14ac:dyDescent="0.3">
      <c r="A115" s="48" t="s">
        <v>173</v>
      </c>
      <c r="B115" s="48"/>
      <c r="C115" s="48"/>
      <c r="D115" s="1"/>
      <c r="E115" s="30"/>
      <c r="F115" s="1"/>
      <c r="G115" s="2"/>
      <c r="H115" s="3"/>
      <c r="I115" s="3"/>
      <c r="J115" s="3"/>
      <c r="K115" s="3"/>
    </row>
    <row r="116" spans="1:11" x14ac:dyDescent="0.25">
      <c r="A116" s="11" t="s">
        <v>7</v>
      </c>
      <c r="B116" s="12" t="s">
        <v>8</v>
      </c>
      <c r="C116" s="12" t="s">
        <v>9</v>
      </c>
      <c r="D116" s="12" t="s">
        <v>10</v>
      </c>
      <c r="E116" s="12" t="s">
        <v>11</v>
      </c>
      <c r="F116" s="12" t="s">
        <v>12</v>
      </c>
      <c r="G116" s="13" t="s">
        <v>13</v>
      </c>
      <c r="H116" s="14" t="s">
        <v>14</v>
      </c>
      <c r="I116" s="14" t="s">
        <v>15</v>
      </c>
      <c r="J116" s="14" t="s">
        <v>16</v>
      </c>
      <c r="K116" s="15" t="s">
        <v>17</v>
      </c>
    </row>
    <row r="117" spans="1:11" ht="15.75" thickBot="1" x14ac:dyDescent="0.3">
      <c r="A117" s="23" t="s">
        <v>33</v>
      </c>
      <c r="B117" s="24" t="s">
        <v>174</v>
      </c>
      <c r="C117" s="24" t="s">
        <v>54</v>
      </c>
      <c r="D117" s="24">
        <v>42</v>
      </c>
      <c r="E117" s="25">
        <f t="shared" ref="E117" si="40">SUM(D117*21)</f>
        <v>882</v>
      </c>
      <c r="F117" s="24">
        <v>41.04</v>
      </c>
      <c r="G117" s="26">
        <v>1728.4880789473689</v>
      </c>
      <c r="H117" s="26">
        <f>SUM(I117*18)</f>
        <v>311.12785421052638</v>
      </c>
      <c r="I117" s="27">
        <f t="shared" ref="I117" si="41">SUM(G117/100)</f>
        <v>17.284880789473689</v>
      </c>
      <c r="J117" s="28">
        <f>SUM(I117*K6)</f>
        <v>0</v>
      </c>
      <c r="K117" s="29">
        <f>SUM(J117*18)</f>
        <v>0</v>
      </c>
    </row>
    <row r="118" spans="1:11" ht="15.75" thickBot="1" x14ac:dyDescent="0.3">
      <c r="B118" s="1"/>
      <c r="C118" s="1"/>
      <c r="D118" s="1"/>
      <c r="E118" s="1"/>
      <c r="F118" s="1"/>
      <c r="G118" s="2"/>
      <c r="H118" s="3"/>
      <c r="I118" s="3"/>
      <c r="J118" s="3"/>
      <c r="K118" s="3"/>
    </row>
    <row r="119" spans="1:11" ht="15.75" thickBot="1" x14ac:dyDescent="0.3">
      <c r="A119" s="48" t="s">
        <v>175</v>
      </c>
      <c r="B119" s="48"/>
      <c r="C119" s="48"/>
      <c r="D119" s="1"/>
      <c r="E119" s="1"/>
      <c r="F119" s="1"/>
      <c r="G119" s="2"/>
      <c r="H119" s="3"/>
      <c r="I119" s="3"/>
      <c r="J119" s="3"/>
      <c r="K119" s="3"/>
    </row>
    <row r="120" spans="1:11" x14ac:dyDescent="0.25">
      <c r="A120" s="11" t="s">
        <v>7</v>
      </c>
      <c r="B120" s="12" t="s">
        <v>8</v>
      </c>
      <c r="C120" s="12" t="s">
        <v>9</v>
      </c>
      <c r="D120" s="12" t="s">
        <v>10</v>
      </c>
      <c r="E120" s="12" t="s">
        <v>11</v>
      </c>
      <c r="F120" s="12" t="s">
        <v>12</v>
      </c>
      <c r="G120" s="13" t="s">
        <v>13</v>
      </c>
      <c r="H120" s="14" t="s">
        <v>14</v>
      </c>
      <c r="I120" s="14" t="s">
        <v>15</v>
      </c>
      <c r="J120" s="14" t="s">
        <v>16</v>
      </c>
      <c r="K120" s="15" t="s">
        <v>17</v>
      </c>
    </row>
    <row r="121" spans="1:11" x14ac:dyDescent="0.25">
      <c r="A121" s="16" t="s">
        <v>24</v>
      </c>
      <c r="B121" s="17" t="s">
        <v>176</v>
      </c>
      <c r="C121" s="17" t="s">
        <v>177</v>
      </c>
      <c r="D121" s="17">
        <v>120</v>
      </c>
      <c r="E121" s="18">
        <f>SUM(D121*10)</f>
        <v>1200</v>
      </c>
      <c r="F121" s="43">
        <v>8.5</v>
      </c>
      <c r="G121" s="19">
        <v>653.72146898148128</v>
      </c>
      <c r="H121" s="19">
        <f t="shared" ref="H121:H129" si="42">SUM(I121*10)</f>
        <v>65.372146898148131</v>
      </c>
      <c r="I121" s="20">
        <f t="shared" ref="I121:I129" si="43">SUM(G121/100)</f>
        <v>6.5372146898148129</v>
      </c>
      <c r="J121" s="21">
        <f>SUM(I121*K6)</f>
        <v>0</v>
      </c>
      <c r="K121" s="22">
        <f>SUM(J121*10)</f>
        <v>0</v>
      </c>
    </row>
    <row r="122" spans="1:11" x14ac:dyDescent="0.25">
      <c r="A122" s="16" t="s">
        <v>27</v>
      </c>
      <c r="B122" s="17" t="s">
        <v>178</v>
      </c>
      <c r="C122" s="17" t="s">
        <v>179</v>
      </c>
      <c r="D122" s="17">
        <v>84</v>
      </c>
      <c r="E122" s="18">
        <f t="shared" ref="E122:E129" si="44">SUM(D122*10)</f>
        <v>840</v>
      </c>
      <c r="F122" s="43">
        <v>11.3</v>
      </c>
      <c r="G122" s="19">
        <v>869.06783935185172</v>
      </c>
      <c r="H122" s="19">
        <f t="shared" si="42"/>
        <v>86.906783935185175</v>
      </c>
      <c r="I122" s="20">
        <f t="shared" si="43"/>
        <v>8.6906783935185175</v>
      </c>
      <c r="J122" s="21">
        <f>SUM(I122*K6)</f>
        <v>0</v>
      </c>
      <c r="K122" s="22">
        <f t="shared" ref="K122:K129" si="45">SUM(J122*10)</f>
        <v>0</v>
      </c>
    </row>
    <row r="123" spans="1:11" x14ac:dyDescent="0.25">
      <c r="A123" s="16" t="s">
        <v>30</v>
      </c>
      <c r="B123" s="17" t="s">
        <v>180</v>
      </c>
      <c r="C123" s="17" t="s">
        <v>181</v>
      </c>
      <c r="D123" s="17">
        <v>60</v>
      </c>
      <c r="E123" s="18">
        <f t="shared" si="44"/>
        <v>600</v>
      </c>
      <c r="F123" s="43">
        <v>16.8</v>
      </c>
      <c r="G123" s="19">
        <v>1260.9051722222218</v>
      </c>
      <c r="H123" s="19">
        <f t="shared" si="42"/>
        <v>126.09051722222219</v>
      </c>
      <c r="I123" s="20">
        <f t="shared" si="43"/>
        <v>12.609051722222219</v>
      </c>
      <c r="J123" s="21">
        <f>SUM(I123*K6)</f>
        <v>0</v>
      </c>
      <c r="K123" s="22">
        <f t="shared" si="45"/>
        <v>0</v>
      </c>
    </row>
    <row r="124" spans="1:11" x14ac:dyDescent="0.25">
      <c r="A124" s="16" t="s">
        <v>33</v>
      </c>
      <c r="B124" s="17" t="s">
        <v>182</v>
      </c>
      <c r="C124" s="17" t="s">
        <v>183</v>
      </c>
      <c r="D124" s="17">
        <v>42</v>
      </c>
      <c r="E124" s="18">
        <f t="shared" si="44"/>
        <v>420</v>
      </c>
      <c r="F124" s="43">
        <v>22.7</v>
      </c>
      <c r="G124" s="19">
        <v>1703.7245865740742</v>
      </c>
      <c r="H124" s="19">
        <f t="shared" si="42"/>
        <v>170.37245865740744</v>
      </c>
      <c r="I124" s="20">
        <f t="shared" si="43"/>
        <v>17.037245865740744</v>
      </c>
      <c r="J124" s="21">
        <f>SUM(I124*K6)</f>
        <v>0</v>
      </c>
      <c r="K124" s="22">
        <f t="shared" si="45"/>
        <v>0</v>
      </c>
    </row>
    <row r="125" spans="1:11" x14ac:dyDescent="0.25">
      <c r="A125" s="16" t="s">
        <v>36</v>
      </c>
      <c r="B125" s="17" t="s">
        <v>184</v>
      </c>
      <c r="C125" s="17" t="s">
        <v>185</v>
      </c>
      <c r="D125" s="17">
        <v>36</v>
      </c>
      <c r="E125" s="18">
        <f t="shared" si="44"/>
        <v>360</v>
      </c>
      <c r="F125" s="43">
        <v>27.2</v>
      </c>
      <c r="G125" s="19">
        <v>2041.4749907407406</v>
      </c>
      <c r="H125" s="19">
        <f t="shared" si="42"/>
        <v>204.14749907407406</v>
      </c>
      <c r="I125" s="20">
        <f t="shared" si="43"/>
        <v>20.414749907407405</v>
      </c>
      <c r="J125" s="21">
        <f>SUM(I125*K6)</f>
        <v>0</v>
      </c>
      <c r="K125" s="22">
        <f t="shared" si="45"/>
        <v>0</v>
      </c>
    </row>
    <row r="126" spans="1:11" x14ac:dyDescent="0.25">
      <c r="A126" s="16" t="s">
        <v>39</v>
      </c>
      <c r="B126" s="17" t="s">
        <v>186</v>
      </c>
      <c r="C126" s="17" t="s">
        <v>187</v>
      </c>
      <c r="D126" s="17">
        <v>26</v>
      </c>
      <c r="E126" s="18">
        <f t="shared" si="44"/>
        <v>260</v>
      </c>
      <c r="F126" s="43">
        <v>36.6</v>
      </c>
      <c r="G126" s="19">
        <v>2746.9680805555558</v>
      </c>
      <c r="H126" s="19">
        <f t="shared" si="42"/>
        <v>274.69680805555561</v>
      </c>
      <c r="I126" s="20">
        <f t="shared" si="43"/>
        <v>27.469680805555559</v>
      </c>
      <c r="J126" s="21">
        <f>SUM(I126*K6)</f>
        <v>0</v>
      </c>
      <c r="K126" s="22">
        <f t="shared" si="45"/>
        <v>0</v>
      </c>
    </row>
    <row r="127" spans="1:11" x14ac:dyDescent="0.25">
      <c r="A127" s="16" t="s">
        <v>43</v>
      </c>
      <c r="B127" s="17" t="s">
        <v>188</v>
      </c>
      <c r="C127" s="17" t="s">
        <v>189</v>
      </c>
      <c r="D127" s="17">
        <v>18</v>
      </c>
      <c r="E127" s="18">
        <f t="shared" si="44"/>
        <v>180</v>
      </c>
      <c r="F127" s="43">
        <v>58</v>
      </c>
      <c r="G127" s="19">
        <v>4353.1358148148138</v>
      </c>
      <c r="H127" s="19">
        <f t="shared" si="42"/>
        <v>435.31358148148138</v>
      </c>
      <c r="I127" s="20">
        <f t="shared" si="43"/>
        <v>43.531358148148136</v>
      </c>
      <c r="J127" s="21">
        <f>SUM(I127*K6)</f>
        <v>0</v>
      </c>
      <c r="K127" s="22">
        <f t="shared" si="45"/>
        <v>0</v>
      </c>
    </row>
    <row r="128" spans="1:11" x14ac:dyDescent="0.25">
      <c r="A128" s="16" t="s">
        <v>46</v>
      </c>
      <c r="B128" s="17" t="s">
        <v>190</v>
      </c>
      <c r="C128" s="17" t="s">
        <v>191</v>
      </c>
      <c r="D128" s="17">
        <v>14</v>
      </c>
      <c r="E128" s="18">
        <f t="shared" si="44"/>
        <v>140</v>
      </c>
      <c r="F128" s="43">
        <v>75.8</v>
      </c>
      <c r="G128" s="19">
        <v>5689.0970157407392</v>
      </c>
      <c r="H128" s="19">
        <f t="shared" si="42"/>
        <v>568.90970157407401</v>
      </c>
      <c r="I128" s="20">
        <f t="shared" si="43"/>
        <v>56.890970157407395</v>
      </c>
      <c r="J128" s="21">
        <f>SUM(I128*K6)</f>
        <v>0</v>
      </c>
      <c r="K128" s="22">
        <f t="shared" si="45"/>
        <v>0</v>
      </c>
    </row>
    <row r="129" spans="1:11" ht="15.75" thickBot="1" x14ac:dyDescent="0.3">
      <c r="A129" s="23" t="s">
        <v>49</v>
      </c>
      <c r="B129" s="24" t="s">
        <v>192</v>
      </c>
      <c r="C129" s="24" t="s">
        <v>193</v>
      </c>
      <c r="D129" s="24">
        <v>10</v>
      </c>
      <c r="E129" s="25">
        <f t="shared" si="44"/>
        <v>100</v>
      </c>
      <c r="F129" s="44">
        <v>108</v>
      </c>
      <c r="G129" s="26">
        <v>8075.6761500000021</v>
      </c>
      <c r="H129" s="26">
        <f t="shared" si="42"/>
        <v>807.56761500000027</v>
      </c>
      <c r="I129" s="27">
        <f t="shared" si="43"/>
        <v>80.756761500000025</v>
      </c>
      <c r="J129" s="28">
        <f>SUM(I129*K6)</f>
        <v>0</v>
      </c>
      <c r="K129" s="29">
        <f t="shared" si="45"/>
        <v>0</v>
      </c>
    </row>
  </sheetData>
  <sheetProtection algorithmName="SHA-512" hashValue="IOetNv4inxqaKmSI/i/ZcFwufR34fzXhmc6wYVhQFKGzIxGy30kndivemozbNog3Xktk99Pa8mPKA4KCP4+5BA==" saltValue="DvLokRcZyMfPzb7YhRu/uw==" spinCount="100000" sheet="1" objects="1" scenarios="1"/>
  <mergeCells count="3">
    <mergeCell ref="D2:I2"/>
    <mergeCell ref="D3:I3"/>
    <mergeCell ref="A9:C9"/>
  </mergeCells>
  <hyperlinks>
    <hyperlink ref="K4" r:id="rId1" xr:uid="{7D23F82D-EA79-4B07-AE20-EFFD6D1263A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PSI-052426 Sample 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Hagan, Tim</dc:creator>
  <cp:lastModifiedBy>Modi, Bhavi A</cp:lastModifiedBy>
  <dcterms:created xsi:type="dcterms:W3CDTF">2026-04-28T13:27:25Z</dcterms:created>
  <dcterms:modified xsi:type="dcterms:W3CDTF">2026-05-14T18:18:45Z</dcterms:modified>
</cp:coreProperties>
</file>