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rice Sheets\Current Excel Price Sheets\"/>
    </mc:Choice>
  </mc:AlternateContent>
  <bookViews>
    <workbookView xWindow="0" yWindow="0" windowWidth="21600" windowHeight="9170"/>
  </bookViews>
  <sheets>
    <sheet name="Sheet 1" sheetId="1" r:id="rId1"/>
  </sheets>
  <definedNames>
    <definedName name="_xlnm.Print_Titles" localSheetId="0">'Sheet 1'!$1:$8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1" i="1" l="1"/>
  <c r="J70" i="1"/>
  <c r="J69" i="1"/>
  <c r="J68" i="1"/>
  <c r="J67" i="1"/>
  <c r="J66" i="1"/>
  <c r="J129" i="1" l="1"/>
  <c r="K129" i="1" s="1"/>
  <c r="I129" i="1"/>
  <c r="H129" i="1"/>
  <c r="E129" i="1"/>
  <c r="I128" i="1"/>
  <c r="J128" i="1" s="1"/>
  <c r="K128" i="1" s="1"/>
  <c r="H128" i="1"/>
  <c r="E128" i="1"/>
  <c r="I127" i="1"/>
  <c r="J127" i="1" s="1"/>
  <c r="K127" i="1" s="1"/>
  <c r="H127" i="1"/>
  <c r="E127" i="1"/>
  <c r="I126" i="1"/>
  <c r="J126" i="1" s="1"/>
  <c r="K126" i="1" s="1"/>
  <c r="H126" i="1"/>
  <c r="E126" i="1"/>
  <c r="I125" i="1"/>
  <c r="J125" i="1" s="1"/>
  <c r="K125" i="1" s="1"/>
  <c r="H125" i="1"/>
  <c r="E125" i="1"/>
  <c r="I124" i="1"/>
  <c r="J124" i="1" s="1"/>
  <c r="K124" i="1" s="1"/>
  <c r="H124" i="1"/>
  <c r="E124" i="1"/>
  <c r="J123" i="1"/>
  <c r="K123" i="1" s="1"/>
  <c r="I123" i="1"/>
  <c r="H123" i="1"/>
  <c r="E123" i="1"/>
  <c r="I122" i="1"/>
  <c r="J122" i="1" s="1"/>
  <c r="K122" i="1" s="1"/>
  <c r="H122" i="1"/>
  <c r="E122" i="1"/>
  <c r="I121" i="1"/>
  <c r="J121" i="1" s="1"/>
  <c r="K121" i="1" s="1"/>
  <c r="H121" i="1"/>
  <c r="E121" i="1"/>
  <c r="I117" i="1"/>
  <c r="J117" i="1" s="1"/>
  <c r="K117" i="1" s="1"/>
  <c r="H117" i="1"/>
  <c r="E117" i="1"/>
  <c r="J113" i="1"/>
  <c r="K113" i="1" s="1"/>
  <c r="I113" i="1"/>
  <c r="H113" i="1"/>
  <c r="E113" i="1"/>
  <c r="I112" i="1"/>
  <c r="J112" i="1" s="1"/>
  <c r="K112" i="1" s="1"/>
  <c r="H112" i="1"/>
  <c r="E112" i="1"/>
  <c r="I111" i="1"/>
  <c r="J111" i="1" s="1"/>
  <c r="K111" i="1" s="1"/>
  <c r="H111" i="1"/>
  <c r="E111" i="1"/>
  <c r="I110" i="1"/>
  <c r="J110" i="1" s="1"/>
  <c r="K110" i="1" s="1"/>
  <c r="H110" i="1"/>
  <c r="E110" i="1"/>
  <c r="I109" i="1"/>
  <c r="J109" i="1" s="1"/>
  <c r="K109" i="1" s="1"/>
  <c r="H109" i="1"/>
  <c r="E109" i="1"/>
  <c r="I108" i="1"/>
  <c r="J108" i="1" s="1"/>
  <c r="K108" i="1" s="1"/>
  <c r="H108" i="1"/>
  <c r="E108" i="1"/>
  <c r="I107" i="1"/>
  <c r="J107" i="1" s="1"/>
  <c r="K107" i="1" s="1"/>
  <c r="H107" i="1"/>
  <c r="E107" i="1"/>
  <c r="I106" i="1"/>
  <c r="J106" i="1" s="1"/>
  <c r="K106" i="1" s="1"/>
  <c r="H106" i="1"/>
  <c r="E106" i="1"/>
  <c r="I105" i="1"/>
  <c r="J105" i="1" s="1"/>
  <c r="K105" i="1" s="1"/>
  <c r="H105" i="1"/>
  <c r="E105" i="1"/>
  <c r="I104" i="1"/>
  <c r="J104" i="1" s="1"/>
  <c r="K104" i="1" s="1"/>
  <c r="H104" i="1"/>
  <c r="E104" i="1"/>
  <c r="I103" i="1"/>
  <c r="J103" i="1" s="1"/>
  <c r="K103" i="1" s="1"/>
  <c r="H103" i="1"/>
  <c r="E103" i="1"/>
  <c r="I99" i="1"/>
  <c r="J99" i="1" s="1"/>
  <c r="K99" i="1" s="1"/>
  <c r="H99" i="1"/>
  <c r="E99" i="1"/>
  <c r="I98" i="1"/>
  <c r="J98" i="1" s="1"/>
  <c r="K98" i="1" s="1"/>
  <c r="H98" i="1"/>
  <c r="E98" i="1"/>
  <c r="I97" i="1"/>
  <c r="J97" i="1" s="1"/>
  <c r="K97" i="1" s="1"/>
  <c r="H97" i="1"/>
  <c r="E97" i="1"/>
  <c r="I93" i="1"/>
  <c r="J93" i="1" s="1"/>
  <c r="K93" i="1" s="1"/>
  <c r="H93" i="1"/>
  <c r="E93" i="1"/>
  <c r="I92" i="1"/>
  <c r="J92" i="1" s="1"/>
  <c r="K92" i="1" s="1"/>
  <c r="H92" i="1"/>
  <c r="E92" i="1"/>
  <c r="I91" i="1"/>
  <c r="J91" i="1" s="1"/>
  <c r="K91" i="1" s="1"/>
  <c r="H91" i="1"/>
  <c r="E91" i="1"/>
  <c r="I90" i="1"/>
  <c r="J90" i="1" s="1"/>
  <c r="K90" i="1" s="1"/>
  <c r="H90" i="1"/>
  <c r="E90" i="1"/>
  <c r="I89" i="1"/>
  <c r="J89" i="1" s="1"/>
  <c r="K89" i="1" s="1"/>
  <c r="H89" i="1"/>
  <c r="E89" i="1"/>
  <c r="I88" i="1"/>
  <c r="J88" i="1" s="1"/>
  <c r="K88" i="1" s="1"/>
  <c r="H88" i="1"/>
  <c r="E88" i="1"/>
  <c r="I84" i="1"/>
  <c r="J84" i="1" s="1"/>
  <c r="K84" i="1" s="1"/>
  <c r="H84" i="1"/>
  <c r="E84" i="1"/>
  <c r="I83" i="1"/>
  <c r="J83" i="1" s="1"/>
  <c r="K83" i="1" s="1"/>
  <c r="H83" i="1"/>
  <c r="E83" i="1"/>
  <c r="I82" i="1"/>
  <c r="J82" i="1" s="1"/>
  <c r="K82" i="1" s="1"/>
  <c r="H82" i="1"/>
  <c r="E82" i="1"/>
  <c r="I81" i="1"/>
  <c r="J81" i="1" s="1"/>
  <c r="K81" i="1" s="1"/>
  <c r="H81" i="1"/>
  <c r="E81" i="1"/>
  <c r="I80" i="1"/>
  <c r="J80" i="1" s="1"/>
  <c r="K80" i="1" s="1"/>
  <c r="H80" i="1"/>
  <c r="E80" i="1"/>
  <c r="I79" i="1"/>
  <c r="J79" i="1" s="1"/>
  <c r="K79" i="1" s="1"/>
  <c r="H79" i="1"/>
  <c r="E79" i="1"/>
  <c r="I78" i="1"/>
  <c r="J78" i="1" s="1"/>
  <c r="K78" i="1" s="1"/>
  <c r="H78" i="1"/>
  <c r="E78" i="1"/>
  <c r="I77" i="1"/>
  <c r="J77" i="1" s="1"/>
  <c r="K77" i="1" s="1"/>
  <c r="H77" i="1"/>
  <c r="E77" i="1"/>
  <c r="J76" i="1"/>
  <c r="K76" i="1" s="1"/>
  <c r="I76" i="1"/>
  <c r="H76" i="1"/>
  <c r="E76" i="1"/>
  <c r="I75" i="1"/>
  <c r="J75" i="1" s="1"/>
  <c r="K75" i="1" s="1"/>
  <c r="H75" i="1"/>
  <c r="E75" i="1"/>
  <c r="I71" i="1"/>
  <c r="H71" i="1"/>
  <c r="E71" i="1"/>
  <c r="I70" i="1"/>
  <c r="H70" i="1"/>
  <c r="E70" i="1"/>
  <c r="I69" i="1"/>
  <c r="H69" i="1"/>
  <c r="E69" i="1"/>
  <c r="I68" i="1"/>
  <c r="H68" i="1"/>
  <c r="E68" i="1"/>
  <c r="I67" i="1"/>
  <c r="H67" i="1"/>
  <c r="E67" i="1"/>
  <c r="I66" i="1"/>
  <c r="H66" i="1"/>
  <c r="E66" i="1"/>
  <c r="I62" i="1"/>
  <c r="J62" i="1" s="1"/>
  <c r="K62" i="1" s="1"/>
  <c r="H62" i="1"/>
  <c r="E62" i="1"/>
  <c r="J61" i="1"/>
  <c r="K61" i="1" s="1"/>
  <c r="I61" i="1"/>
  <c r="H61" i="1"/>
  <c r="E61" i="1"/>
  <c r="I60" i="1"/>
  <c r="J60" i="1" s="1"/>
  <c r="K60" i="1" s="1"/>
  <c r="H60" i="1"/>
  <c r="E60" i="1"/>
  <c r="I59" i="1"/>
  <c r="J59" i="1" s="1"/>
  <c r="K59" i="1" s="1"/>
  <c r="H59" i="1"/>
  <c r="E59" i="1"/>
  <c r="I58" i="1"/>
  <c r="J58" i="1" s="1"/>
  <c r="K58" i="1" s="1"/>
  <c r="H58" i="1"/>
  <c r="E58" i="1"/>
  <c r="I57" i="1"/>
  <c r="J57" i="1" s="1"/>
  <c r="K57" i="1" s="1"/>
  <c r="H57" i="1"/>
  <c r="E57" i="1"/>
  <c r="I56" i="1"/>
  <c r="J56" i="1" s="1"/>
  <c r="K56" i="1" s="1"/>
  <c r="H56" i="1"/>
  <c r="E56" i="1"/>
  <c r="I55" i="1"/>
  <c r="J55" i="1" s="1"/>
  <c r="K55" i="1" s="1"/>
  <c r="H55" i="1"/>
  <c r="E55" i="1"/>
  <c r="I54" i="1"/>
  <c r="J54" i="1" s="1"/>
  <c r="K54" i="1" s="1"/>
  <c r="H54" i="1"/>
  <c r="E54" i="1"/>
  <c r="I50" i="1"/>
  <c r="J50" i="1" s="1"/>
  <c r="K50" i="1" s="1"/>
  <c r="H50" i="1"/>
  <c r="E50" i="1"/>
  <c r="I49" i="1"/>
  <c r="J49" i="1" s="1"/>
  <c r="K49" i="1" s="1"/>
  <c r="H49" i="1"/>
  <c r="E49" i="1"/>
  <c r="I48" i="1"/>
  <c r="J48" i="1" s="1"/>
  <c r="K48" i="1" s="1"/>
  <c r="H48" i="1"/>
  <c r="E48" i="1"/>
  <c r="I47" i="1"/>
  <c r="J47" i="1" s="1"/>
  <c r="K47" i="1" s="1"/>
  <c r="H47" i="1"/>
  <c r="E47" i="1"/>
  <c r="I46" i="1"/>
  <c r="J46" i="1" s="1"/>
  <c r="K46" i="1" s="1"/>
  <c r="H46" i="1"/>
  <c r="E46" i="1"/>
  <c r="I45" i="1"/>
  <c r="J45" i="1" s="1"/>
  <c r="K45" i="1" s="1"/>
  <c r="H45" i="1"/>
  <c r="E45" i="1"/>
  <c r="I44" i="1"/>
  <c r="J44" i="1" s="1"/>
  <c r="K44" i="1" s="1"/>
  <c r="H44" i="1"/>
  <c r="E44" i="1"/>
  <c r="I43" i="1"/>
  <c r="J43" i="1" s="1"/>
  <c r="K43" i="1" s="1"/>
  <c r="H43" i="1"/>
  <c r="E43" i="1"/>
  <c r="I42" i="1"/>
  <c r="J42" i="1" s="1"/>
  <c r="K42" i="1" s="1"/>
  <c r="H42" i="1"/>
  <c r="E42" i="1"/>
  <c r="I41" i="1"/>
  <c r="J41" i="1" s="1"/>
  <c r="K41" i="1" s="1"/>
  <c r="H41" i="1"/>
  <c r="E41" i="1"/>
  <c r="I40" i="1"/>
  <c r="J40" i="1" s="1"/>
  <c r="K40" i="1" s="1"/>
  <c r="H40" i="1"/>
  <c r="E40" i="1"/>
  <c r="I36" i="1"/>
  <c r="J36" i="1" s="1"/>
  <c r="K36" i="1" s="1"/>
  <c r="H36" i="1"/>
  <c r="E36" i="1"/>
  <c r="I35" i="1"/>
  <c r="J35" i="1" s="1"/>
  <c r="K35" i="1" s="1"/>
  <c r="H35" i="1"/>
  <c r="E35" i="1"/>
  <c r="I34" i="1"/>
  <c r="J34" i="1" s="1"/>
  <c r="K34" i="1" s="1"/>
  <c r="H34" i="1"/>
  <c r="E34" i="1"/>
  <c r="I33" i="1"/>
  <c r="J33" i="1" s="1"/>
  <c r="K33" i="1" s="1"/>
  <c r="H33" i="1"/>
  <c r="E33" i="1"/>
  <c r="J29" i="1"/>
  <c r="K29" i="1" s="1"/>
  <c r="I29" i="1"/>
  <c r="H29" i="1"/>
  <c r="E29" i="1"/>
  <c r="I28" i="1"/>
  <c r="J28" i="1" s="1"/>
  <c r="K28" i="1" s="1"/>
  <c r="H28" i="1"/>
  <c r="E28" i="1"/>
  <c r="I27" i="1"/>
  <c r="J27" i="1" s="1"/>
  <c r="K27" i="1" s="1"/>
  <c r="H27" i="1"/>
  <c r="E27" i="1"/>
  <c r="I26" i="1"/>
  <c r="J26" i="1" s="1"/>
  <c r="K26" i="1" s="1"/>
  <c r="H26" i="1"/>
  <c r="E26" i="1"/>
  <c r="J25" i="1"/>
  <c r="K25" i="1" s="1"/>
  <c r="I25" i="1"/>
  <c r="H25" i="1"/>
  <c r="E25" i="1"/>
  <c r="I24" i="1"/>
  <c r="J24" i="1" s="1"/>
  <c r="K24" i="1" s="1"/>
  <c r="H24" i="1"/>
  <c r="E24" i="1"/>
  <c r="J23" i="1"/>
  <c r="K23" i="1" s="1"/>
  <c r="I23" i="1"/>
  <c r="H23" i="1"/>
  <c r="E23" i="1"/>
  <c r="I22" i="1"/>
  <c r="J22" i="1" s="1"/>
  <c r="K22" i="1" s="1"/>
  <c r="H22" i="1"/>
  <c r="E22" i="1"/>
  <c r="I18" i="1"/>
  <c r="J18" i="1" s="1"/>
  <c r="K18" i="1" s="1"/>
  <c r="H18" i="1"/>
  <c r="E18" i="1"/>
  <c r="I17" i="1"/>
  <c r="J17" i="1" s="1"/>
  <c r="K17" i="1" s="1"/>
  <c r="H17" i="1"/>
  <c r="E17" i="1"/>
  <c r="J16" i="1"/>
  <c r="K16" i="1" s="1"/>
  <c r="I16" i="1"/>
  <c r="H16" i="1"/>
  <c r="E16" i="1"/>
  <c r="I15" i="1"/>
  <c r="J15" i="1" s="1"/>
  <c r="K15" i="1" s="1"/>
  <c r="H15" i="1"/>
  <c r="E15" i="1"/>
  <c r="I14" i="1"/>
  <c r="J14" i="1" s="1"/>
  <c r="K14" i="1" s="1"/>
  <c r="H14" i="1"/>
  <c r="E14" i="1"/>
  <c r="I13" i="1"/>
  <c r="J13" i="1" s="1"/>
  <c r="K13" i="1" s="1"/>
  <c r="H13" i="1"/>
  <c r="E13" i="1"/>
  <c r="I12" i="1"/>
  <c r="J12" i="1" s="1"/>
  <c r="K12" i="1" s="1"/>
  <c r="H12" i="1"/>
  <c r="E12" i="1"/>
  <c r="I11" i="1"/>
  <c r="J11" i="1" s="1"/>
  <c r="K11" i="1" s="1"/>
  <c r="H11" i="1"/>
  <c r="E11" i="1"/>
  <c r="K70" i="1" l="1"/>
  <c r="K68" i="1"/>
  <c r="K66" i="1"/>
  <c r="K71" i="1"/>
  <c r="K69" i="1"/>
  <c r="K67" i="1"/>
</calcChain>
</file>

<file path=xl/sharedStrings.xml><?xml version="1.0" encoding="utf-8"?>
<sst xmlns="http://schemas.openxmlformats.org/spreadsheetml/2006/main" count="414" uniqueCount="197">
  <si>
    <t>500 Green Street</t>
  </si>
  <si>
    <t>Imported Steel Pipe List Price Sheet</t>
  </si>
  <si>
    <t>Woodbridge, NJ 07095</t>
  </si>
  <si>
    <t>Effective June 22, 2025</t>
  </si>
  <si>
    <t>Phone - 800-526-5104</t>
  </si>
  <si>
    <t>www.ksdusa.com</t>
  </si>
  <si>
    <t>Multiplier &gt;</t>
  </si>
  <si>
    <t>PSI-062225</t>
  </si>
  <si>
    <t>(supersedes PSI-060425)</t>
  </si>
  <si>
    <t xml:space="preserve">Black Plain End x 21' Sch. 40 ASTM A53-A Type E </t>
  </si>
  <si>
    <t>Size</t>
  </si>
  <si>
    <t xml:space="preserve">Code </t>
  </si>
  <si>
    <t>Alt. Code</t>
  </si>
  <si>
    <t xml:space="preserve">Bundle </t>
  </si>
  <si>
    <t>Ft. / Bundle</t>
  </si>
  <si>
    <t>Weight / Length</t>
  </si>
  <si>
    <t>List / CFT</t>
  </si>
  <si>
    <t>List / Length</t>
  </si>
  <si>
    <t>List / Ft.</t>
  </si>
  <si>
    <t xml:space="preserve">Invoice / Ft. </t>
  </si>
  <si>
    <t>Invoice / Length</t>
  </si>
  <si>
    <t>1/4"</t>
  </si>
  <si>
    <t>GS1/421BPE</t>
  </si>
  <si>
    <t>581-2520PE</t>
  </si>
  <si>
    <t>3/8"</t>
  </si>
  <si>
    <t>GS3/821BPE</t>
  </si>
  <si>
    <t>582-2520PE</t>
  </si>
  <si>
    <t>1/2"</t>
  </si>
  <si>
    <t>GS1/221BPE</t>
  </si>
  <si>
    <t>583-2520PE</t>
  </si>
  <si>
    <t>3/4"</t>
  </si>
  <si>
    <t>GS3/421BPE</t>
  </si>
  <si>
    <t>584-2520PE</t>
  </si>
  <si>
    <t>1"</t>
  </si>
  <si>
    <t>GS121BPE</t>
  </si>
  <si>
    <t>585-2520PE</t>
  </si>
  <si>
    <t>1-1/4"</t>
  </si>
  <si>
    <t>GS11/421BPE</t>
  </si>
  <si>
    <t>586-2520PE</t>
  </si>
  <si>
    <t>1-1/2"</t>
  </si>
  <si>
    <t>GS11/221BPE</t>
  </si>
  <si>
    <t>587-2520PE</t>
  </si>
  <si>
    <t>2"</t>
  </si>
  <si>
    <t>GS221BPE</t>
  </si>
  <si>
    <t>588-2520PE</t>
  </si>
  <si>
    <t xml:space="preserve">Black Plain End x 21' Sch. 40 ASTM A53-B Type E </t>
  </si>
  <si>
    <t>2-1/2"</t>
  </si>
  <si>
    <t>GS21/221BPE</t>
  </si>
  <si>
    <t>589-2520PE</t>
  </si>
  <si>
    <t>3"</t>
  </si>
  <si>
    <t>GS321BPE</t>
  </si>
  <si>
    <t>590-2520PE</t>
  </si>
  <si>
    <t>4"</t>
  </si>
  <si>
    <t>GS421BPE</t>
  </si>
  <si>
    <t>591-2520PE</t>
  </si>
  <si>
    <t>5"</t>
  </si>
  <si>
    <t>GS521BPE</t>
  </si>
  <si>
    <t>-</t>
  </si>
  <si>
    <t xml:space="preserve">6" </t>
  </si>
  <si>
    <t>GS621BPE</t>
  </si>
  <si>
    <t>8"</t>
  </si>
  <si>
    <t>GS821BPE</t>
  </si>
  <si>
    <t>10"</t>
  </si>
  <si>
    <t>GS1021BPE</t>
  </si>
  <si>
    <t xml:space="preserve">12" </t>
  </si>
  <si>
    <t>GS1221BPE</t>
  </si>
  <si>
    <t xml:space="preserve">Black Roll Groove x 21' Sch. 40 ASTM A53-B Type E </t>
  </si>
  <si>
    <t>GS21/221BGRV</t>
  </si>
  <si>
    <t>GS321BGRV</t>
  </si>
  <si>
    <t>GS421BGRV</t>
  </si>
  <si>
    <t xml:space="preserve">GS621BGRV </t>
  </si>
  <si>
    <t xml:space="preserve">Black T &amp; C x 21' Sch. 40 ASTM A53-A Type E </t>
  </si>
  <si>
    <t>GS1/421BTC</t>
  </si>
  <si>
    <t>581-2520HCC</t>
  </si>
  <si>
    <t>GS3/821BTC</t>
  </si>
  <si>
    <t>582-2520HCC</t>
  </si>
  <si>
    <t>GS1/221BTC</t>
  </si>
  <si>
    <t>583-2520HCC</t>
  </si>
  <si>
    <t>GS3/421BTC</t>
  </si>
  <si>
    <t>584-2520HCC</t>
  </si>
  <si>
    <t>GS121BTC</t>
  </si>
  <si>
    <t>585-2520HCC</t>
  </si>
  <si>
    <t>GS11/421BTC</t>
  </si>
  <si>
    <t>586-2520HCC</t>
  </si>
  <si>
    <t>GS11/221BTC</t>
  </si>
  <si>
    <t>587-2520HCC</t>
  </si>
  <si>
    <t>GS221BTC</t>
  </si>
  <si>
    <t>588-2520HCC</t>
  </si>
  <si>
    <t>GS21/221BTC</t>
  </si>
  <si>
    <t>589-2520HCC</t>
  </si>
  <si>
    <t>GS321BTC</t>
  </si>
  <si>
    <t>590-2520HCC</t>
  </si>
  <si>
    <t>GS421BTC</t>
  </si>
  <si>
    <t>591-2520HCC</t>
  </si>
  <si>
    <t xml:space="preserve">Black TBE  x 10' Sch. 40 ASTM A53-A Type E </t>
  </si>
  <si>
    <t>GS1/210BTBE</t>
  </si>
  <si>
    <t>583-1200HCG</t>
  </si>
  <si>
    <t>GS3/410BTBE</t>
  </si>
  <si>
    <t>584-1200HCG</t>
  </si>
  <si>
    <t>GS110BTBE</t>
  </si>
  <si>
    <t>585-1200HCG</t>
  </si>
  <si>
    <t>GS11/410BTBE</t>
  </si>
  <si>
    <t>586-1200HCG</t>
  </si>
  <si>
    <t>GS11/210BTBE</t>
  </si>
  <si>
    <t>587-1200HCG</t>
  </si>
  <si>
    <t>GS210BTBE</t>
  </si>
  <si>
    <t>588-1200HCG</t>
  </si>
  <si>
    <t>GS21/210BTBE</t>
  </si>
  <si>
    <t>589-1200HCG</t>
  </si>
  <si>
    <t>GS310BTBE</t>
  </si>
  <si>
    <t>590-1200HCG</t>
  </si>
  <si>
    <t>GS410BTBE</t>
  </si>
  <si>
    <t>591-1200HCG</t>
  </si>
  <si>
    <t xml:space="preserve">Black PE  x 10' Sch. 40 ASTM A53-A Type E </t>
  </si>
  <si>
    <t>&lt; NEW at KSD</t>
  </si>
  <si>
    <t>GS1/210BPE</t>
  </si>
  <si>
    <t>GS3/410BPE</t>
  </si>
  <si>
    <t>GS110BPE</t>
  </si>
  <si>
    <t>GS11/410BPE</t>
  </si>
  <si>
    <t>GS11/210BPE</t>
  </si>
  <si>
    <t>GS210BPE</t>
  </si>
  <si>
    <t xml:space="preserve">Black Plain End x 21' Sch. 80 XH ASTM A53-A Type E </t>
  </si>
  <si>
    <t>GS3/821XHBPE</t>
  </si>
  <si>
    <t>GS1/221XHBPE</t>
  </si>
  <si>
    <t>GS3/421XHBPE</t>
  </si>
  <si>
    <t>GS121XHBPE</t>
  </si>
  <si>
    <t>GS11/421XHBPE</t>
  </si>
  <si>
    <t>GS11/221XHBPE</t>
  </si>
  <si>
    <t>GS221XHBPE</t>
  </si>
  <si>
    <t>GS21/221XHBPE</t>
  </si>
  <si>
    <t>GS321XHBPE</t>
  </si>
  <si>
    <t>GS421XHBPE</t>
  </si>
  <si>
    <t xml:space="preserve">Galv. Plain End x 21' Sch. 40 ASTM A53-A Type E </t>
  </si>
  <si>
    <t xml:space="preserve">&lt; while supplies last </t>
  </si>
  <si>
    <t>GS1/221GPE</t>
  </si>
  <si>
    <t>563-2520PE</t>
  </si>
  <si>
    <t>GS3/421GPE</t>
  </si>
  <si>
    <t>564-2520PE</t>
  </si>
  <si>
    <t>GS121GPE</t>
  </si>
  <si>
    <t>565-2520PE</t>
  </si>
  <si>
    <t>GS11/421GPE</t>
  </si>
  <si>
    <t>566-2520PE</t>
  </si>
  <si>
    <t>GS11/221GPE</t>
  </si>
  <si>
    <t>567-2520PE</t>
  </si>
  <si>
    <t>GS221GPE</t>
  </si>
  <si>
    <t>568-2520PE</t>
  </si>
  <si>
    <t xml:space="preserve">Galv. Plain End x 21' Sch. 40 ASTM A53-B Type E </t>
  </si>
  <si>
    <t>GS21/221GPE</t>
  </si>
  <si>
    <t>569-2520PE</t>
  </si>
  <si>
    <t>GS321GPE</t>
  </si>
  <si>
    <t>570-2520PE</t>
  </si>
  <si>
    <t>GS421GPE</t>
  </si>
  <si>
    <t>571-2520PE</t>
  </si>
  <si>
    <t xml:space="preserve">Galv. T &amp; C x 21' Sch. 40 ASTM A53-A Type E </t>
  </si>
  <si>
    <t>GS1/421GTC</t>
  </si>
  <si>
    <t>561-2520HCC</t>
  </si>
  <si>
    <t>GS3/821GTC</t>
  </si>
  <si>
    <t>562-2520HCC</t>
  </si>
  <si>
    <t>GS1/221GTC</t>
  </si>
  <si>
    <t>563-2520HCC</t>
  </si>
  <si>
    <t>GS3/421GTC</t>
  </si>
  <si>
    <t>564-2520HCC</t>
  </si>
  <si>
    <t>GS121GTC</t>
  </si>
  <si>
    <t>565-2520HCC</t>
  </si>
  <si>
    <t>GS11/421GTC</t>
  </si>
  <si>
    <t>566-2520HCC</t>
  </si>
  <si>
    <t>GS11/221GTC</t>
  </si>
  <si>
    <t>567-2520HCC</t>
  </si>
  <si>
    <t>GS221GTC</t>
  </si>
  <si>
    <t>568-2520HCC</t>
  </si>
  <si>
    <t>GS21/221GTC</t>
  </si>
  <si>
    <t>569-2520HCC</t>
  </si>
  <si>
    <t>GS321GTC</t>
  </si>
  <si>
    <t>570-2520HCC</t>
  </si>
  <si>
    <t>GS421GTC</t>
  </si>
  <si>
    <t>571-2520HCC</t>
  </si>
  <si>
    <t xml:space="preserve">Galv. T &amp; C x 18' Sch. 40 ASTM A53-A Type E </t>
  </si>
  <si>
    <t>GS11/418GTC</t>
  </si>
  <si>
    <t xml:space="preserve">Galv. TBE  x 10' Sch. 40 ASTM A53-A Type E </t>
  </si>
  <si>
    <t>GS1/210GBTBE</t>
  </si>
  <si>
    <t>563-1200HCG</t>
  </si>
  <si>
    <t>GS3/4210GTBE</t>
  </si>
  <si>
    <t>564-1200HCG</t>
  </si>
  <si>
    <t>GS110GTBE</t>
  </si>
  <si>
    <t>565-1200HCG</t>
  </si>
  <si>
    <t>GS11/410GTBE</t>
  </si>
  <si>
    <t>566-1200HCG</t>
  </si>
  <si>
    <t>GS11/210GTBE</t>
  </si>
  <si>
    <t>567-1200HCG</t>
  </si>
  <si>
    <t>GS210GTBE</t>
  </si>
  <si>
    <t>568-1200HCG</t>
  </si>
  <si>
    <t>GS21/210GTBE</t>
  </si>
  <si>
    <t>569-1200HCG</t>
  </si>
  <si>
    <t>GS310GTBE</t>
  </si>
  <si>
    <t>570-1200HCG</t>
  </si>
  <si>
    <t>GS410GTBE</t>
  </si>
  <si>
    <t>571-1200HCG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</si>
</sst>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#,##0.00"/>
    <numFmt numFmtId="165" formatCode="&quot;$&quot;#,##0.000"/>
    <numFmt numFmtId="166" formatCode="0.0000"/>
    <numFmt numFmtId="167" formatCode="#,##0.0000"/>
    <numFmt numFmtId="168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65" fontId="4" fillId="0" borderId="0" xfId="1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67" fontId="2" fillId="2" borderId="1" xfId="0" applyNumberFormat="1" applyFont="1" applyFill="1" applyBorder="1" applyAlignment="1" applyProtection="1">
      <alignment horizontal="center"/>
      <protection locked="0"/>
    </xf>
    <xf numFmtId="166" fontId="0" fillId="0" borderId="0" xfId="0" applyNumberForma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3" fontId="0" fillId="0" borderId="9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9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/>
    </xf>
    <xf numFmtId="165" fontId="0" fillId="2" borderId="9" xfId="0" applyNumberFormat="1" applyFont="1" applyFill="1" applyBorder="1" applyAlignment="1">
      <alignment horizontal="center"/>
    </xf>
    <xf numFmtId="165" fontId="0" fillId="2" borderId="10" xfId="0" applyNumberFormat="1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2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  <xf numFmtId="165" fontId="0" fillId="2" borderId="12" xfId="0" applyNumberFormat="1" applyFont="1" applyFill="1" applyBorder="1" applyAlignment="1">
      <alignment horizontal="center"/>
    </xf>
    <xf numFmtId="165" fontId="0" fillId="2" borderId="13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8" fontId="0" fillId="0" borderId="9" xfId="0" applyNumberFormat="1" applyFont="1" applyBorder="1" applyAlignment="1">
      <alignment horizontal="center"/>
    </xf>
    <xf numFmtId="168" fontId="0" fillId="0" borderId="12" xfId="0" applyNumberFormat="1" applyFont="1" applyBorder="1" applyAlignment="1">
      <alignment horizontal="center"/>
    </xf>
    <xf numFmtId="168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1" fillId="3" borderId="14" xfId="0" applyFont="1" applyFill="1" applyBorder="1"/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5" fontId="0" fillId="2" borderId="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17" xfId="0" applyFont="1" applyBorder="1" applyAlignment="1">
      <alignment horizontal="center"/>
    </xf>
    <xf numFmtId="0" fontId="1" fillId="4" borderId="14" xfId="0" applyFont="1" applyFill="1" applyBorder="1"/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152400</xdr:rowOff>
    </xdr:from>
    <xdr:to>
      <xdr:col>2</xdr:col>
      <xdr:colOff>332959</xdr:colOff>
      <xdr:row>5</xdr:row>
      <xdr:rowOff>59511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152400"/>
          <a:ext cx="2530059" cy="85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sdus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9"/>
  <sheetViews>
    <sheetView tabSelected="1" workbookViewId="0">
      <selection activeCell="L70" sqref="L70"/>
    </sheetView>
  </sheetViews>
  <sheetFormatPr defaultRowHeight="14.5" x14ac:dyDescent="0.35"/>
  <cols>
    <col min="1" max="1" width="15.7265625" customWidth="1"/>
    <col min="2" max="2" width="18.81640625" customWidth="1"/>
    <col min="3" max="3" width="14.7265625" customWidth="1"/>
    <col min="4" max="4" width="15.453125" customWidth="1"/>
    <col min="5" max="5" width="14.54296875" customWidth="1"/>
    <col min="6" max="6" width="15.26953125" customWidth="1"/>
    <col min="7" max="7" width="13.54296875" style="1" customWidth="1"/>
    <col min="8" max="8" width="14.81640625" customWidth="1"/>
    <col min="9" max="9" width="15.453125" customWidth="1"/>
    <col min="10" max="10" width="15.54296875" customWidth="1"/>
    <col min="11" max="11" width="19.453125" customWidth="1"/>
  </cols>
  <sheetData>
    <row r="1" spans="1:11" x14ac:dyDescent="0.35">
      <c r="B1" s="1"/>
      <c r="C1" s="1"/>
      <c r="D1" s="1"/>
      <c r="E1" s="1"/>
      <c r="F1" s="1"/>
      <c r="G1" s="2"/>
      <c r="H1" s="3"/>
      <c r="I1" s="3"/>
      <c r="J1" s="4"/>
      <c r="K1" s="4" t="s">
        <v>0</v>
      </c>
    </row>
    <row r="2" spans="1:11" ht="15.5" x14ac:dyDescent="0.35">
      <c r="B2" s="1"/>
      <c r="C2" s="1"/>
      <c r="D2" s="60" t="s">
        <v>1</v>
      </c>
      <c r="E2" s="60"/>
      <c r="F2" s="60"/>
      <c r="G2" s="60"/>
      <c r="H2" s="60"/>
      <c r="I2" s="60"/>
      <c r="J2" s="3"/>
      <c r="K2" s="4" t="s">
        <v>2</v>
      </c>
    </row>
    <row r="3" spans="1:11" ht="15.5" x14ac:dyDescent="0.35">
      <c r="B3" s="1"/>
      <c r="C3" s="1"/>
      <c r="D3" s="60" t="s">
        <v>3</v>
      </c>
      <c r="E3" s="60"/>
      <c r="F3" s="60"/>
      <c r="G3" s="60"/>
      <c r="H3" s="60"/>
      <c r="I3" s="60"/>
      <c r="J3" s="3"/>
      <c r="K3" s="4" t="s">
        <v>4</v>
      </c>
    </row>
    <row r="4" spans="1:11" x14ac:dyDescent="0.35">
      <c r="B4" s="1"/>
      <c r="C4" s="1"/>
      <c r="D4" s="1"/>
      <c r="E4" s="1"/>
      <c r="F4" s="1"/>
      <c r="G4" s="2"/>
      <c r="H4" s="3"/>
      <c r="I4" s="3"/>
      <c r="J4" s="3"/>
      <c r="K4" s="5" t="s">
        <v>5</v>
      </c>
    </row>
    <row r="5" spans="1:11" ht="15" thickBot="1" x14ac:dyDescent="0.4">
      <c r="B5" s="1"/>
      <c r="C5" s="1"/>
      <c r="D5" s="1"/>
      <c r="E5" s="1"/>
      <c r="F5" s="1"/>
      <c r="G5" s="2"/>
      <c r="H5" s="3"/>
      <c r="I5" s="3"/>
      <c r="J5" s="3"/>
      <c r="K5" s="6"/>
    </row>
    <row r="6" spans="1:11" ht="15" thickBot="1" x14ac:dyDescent="0.4">
      <c r="A6" s="7"/>
      <c r="B6" s="1"/>
      <c r="C6" s="1"/>
      <c r="D6" s="1"/>
      <c r="E6" s="1"/>
      <c r="F6" s="1"/>
      <c r="G6" s="2"/>
      <c r="H6" s="3"/>
      <c r="I6" s="3"/>
      <c r="J6" s="8" t="s">
        <v>6</v>
      </c>
      <c r="K6" s="9"/>
    </row>
    <row r="7" spans="1:11" x14ac:dyDescent="0.35">
      <c r="A7" s="10" t="s">
        <v>7</v>
      </c>
      <c r="B7" s="1"/>
      <c r="C7" s="1"/>
      <c r="D7" s="1"/>
      <c r="E7" s="1"/>
      <c r="F7" s="1"/>
      <c r="G7" s="2"/>
      <c r="H7" s="3"/>
      <c r="I7" s="3"/>
      <c r="J7" s="3"/>
      <c r="K7" s="8"/>
    </row>
    <row r="8" spans="1:11" ht="15" thickBot="1" x14ac:dyDescent="0.4">
      <c r="A8" t="s">
        <v>8</v>
      </c>
      <c r="B8" s="1"/>
      <c r="C8" s="1"/>
      <c r="D8" s="1"/>
      <c r="E8" s="1"/>
      <c r="F8" s="1"/>
      <c r="G8" s="2"/>
      <c r="H8" s="3"/>
      <c r="I8" s="3"/>
      <c r="J8" s="3"/>
      <c r="K8" s="3"/>
    </row>
    <row r="9" spans="1:11" ht="15" thickBot="1" x14ac:dyDescent="0.4">
      <c r="A9" s="61" t="s">
        <v>9</v>
      </c>
      <c r="B9" s="62"/>
      <c r="C9" s="63"/>
      <c r="D9" s="1"/>
      <c r="E9" s="1"/>
      <c r="F9" s="1"/>
      <c r="G9" s="2"/>
      <c r="H9" s="3"/>
      <c r="I9" s="3"/>
      <c r="J9" s="3"/>
      <c r="K9" s="3"/>
    </row>
    <row r="10" spans="1:11" x14ac:dyDescent="0.35">
      <c r="A10" s="11" t="s">
        <v>10</v>
      </c>
      <c r="B10" s="12" t="s">
        <v>11</v>
      </c>
      <c r="C10" s="12" t="s">
        <v>12</v>
      </c>
      <c r="D10" s="12" t="s">
        <v>13</v>
      </c>
      <c r="E10" s="12" t="s">
        <v>14</v>
      </c>
      <c r="F10" s="12" t="s">
        <v>15</v>
      </c>
      <c r="G10" s="13" t="s">
        <v>16</v>
      </c>
      <c r="H10" s="14" t="s">
        <v>17</v>
      </c>
      <c r="I10" s="14" t="s">
        <v>18</v>
      </c>
      <c r="J10" s="14" t="s">
        <v>19</v>
      </c>
      <c r="K10" s="15" t="s">
        <v>20</v>
      </c>
    </row>
    <row r="11" spans="1:11" x14ac:dyDescent="0.35">
      <c r="A11" s="16" t="s">
        <v>21</v>
      </c>
      <c r="B11" s="17" t="s">
        <v>22</v>
      </c>
      <c r="C11" s="17" t="s">
        <v>23</v>
      </c>
      <c r="D11" s="17">
        <v>24</v>
      </c>
      <c r="E11" s="18">
        <f>SUM(D11*21)</f>
        <v>504</v>
      </c>
      <c r="F11" s="17">
        <v>9.0299999999999994</v>
      </c>
      <c r="G11" s="19">
        <v>1112.781954887218</v>
      </c>
      <c r="H11" s="20">
        <f>SUM((G11/100)*21)</f>
        <v>233.68421052631578</v>
      </c>
      <c r="I11" s="21">
        <f>SUM(G11/100)</f>
        <v>11.12781954887218</v>
      </c>
      <c r="J11" s="22">
        <f>SUM(I11*K6)</f>
        <v>0</v>
      </c>
      <c r="K11" s="23">
        <f>SUM(J11*21)</f>
        <v>0</v>
      </c>
    </row>
    <row r="12" spans="1:11" x14ac:dyDescent="0.35">
      <c r="A12" s="16" t="s">
        <v>24</v>
      </c>
      <c r="B12" s="17" t="s">
        <v>25</v>
      </c>
      <c r="C12" s="17" t="s">
        <v>26</v>
      </c>
      <c r="D12" s="17">
        <v>18</v>
      </c>
      <c r="E12" s="18">
        <f t="shared" ref="E12:E29" si="0">SUM(D12*21)</f>
        <v>378</v>
      </c>
      <c r="F12" s="17">
        <v>11.97</v>
      </c>
      <c r="G12" s="19">
        <v>1382.5898078529658</v>
      </c>
      <c r="H12" s="20">
        <f t="shared" ref="H12:H18" si="1">SUM((G12/100)*21)</f>
        <v>290.34385964912281</v>
      </c>
      <c r="I12" s="21">
        <f t="shared" ref="I12:I18" si="2">SUM(G12/100)</f>
        <v>13.825898078529658</v>
      </c>
      <c r="J12" s="22">
        <f>SUM(I12*K6)</f>
        <v>0</v>
      </c>
      <c r="K12" s="23">
        <f t="shared" ref="K12:K18" si="3">SUM(J12*21)</f>
        <v>0</v>
      </c>
    </row>
    <row r="13" spans="1:11" x14ac:dyDescent="0.35">
      <c r="A13" s="24" t="s">
        <v>27</v>
      </c>
      <c r="B13" s="17" t="s">
        <v>28</v>
      </c>
      <c r="C13" s="17" t="s">
        <v>29</v>
      </c>
      <c r="D13" s="17">
        <v>120</v>
      </c>
      <c r="E13" s="18">
        <f t="shared" si="0"/>
        <v>2520</v>
      </c>
      <c r="F13" s="17">
        <v>17.850000000000001</v>
      </c>
      <c r="G13" s="19">
        <v>411.4791483212536</v>
      </c>
      <c r="H13" s="20">
        <f t="shared" si="1"/>
        <v>86.41062114746326</v>
      </c>
      <c r="I13" s="21">
        <f t="shared" si="2"/>
        <v>4.1147914832125361</v>
      </c>
      <c r="J13" s="22">
        <f>SUM(I13*K6)</f>
        <v>0</v>
      </c>
      <c r="K13" s="23">
        <f t="shared" si="3"/>
        <v>0</v>
      </c>
    </row>
    <row r="14" spans="1:11" x14ac:dyDescent="0.35">
      <c r="A14" s="24" t="s">
        <v>30</v>
      </c>
      <c r="B14" s="17" t="s">
        <v>31</v>
      </c>
      <c r="C14" s="17" t="s">
        <v>32</v>
      </c>
      <c r="D14" s="17">
        <v>84</v>
      </c>
      <c r="E14" s="18">
        <f t="shared" si="0"/>
        <v>1764</v>
      </c>
      <c r="F14" s="17">
        <v>23.73</v>
      </c>
      <c r="G14" s="19">
        <v>547.02522070943121</v>
      </c>
      <c r="H14" s="20">
        <f t="shared" si="1"/>
        <v>114.87529634898056</v>
      </c>
      <c r="I14" s="21">
        <f t="shared" si="2"/>
        <v>5.4702522070943118</v>
      </c>
      <c r="J14" s="22">
        <f>SUM(I14*K6)</f>
        <v>0</v>
      </c>
      <c r="K14" s="23">
        <f t="shared" si="3"/>
        <v>0</v>
      </c>
    </row>
    <row r="15" spans="1:11" x14ac:dyDescent="0.35">
      <c r="A15" s="24" t="s">
        <v>33</v>
      </c>
      <c r="B15" s="17" t="s">
        <v>34</v>
      </c>
      <c r="C15" s="17" t="s">
        <v>35</v>
      </c>
      <c r="D15" s="17">
        <v>60</v>
      </c>
      <c r="E15" s="18">
        <f t="shared" si="0"/>
        <v>1260</v>
      </c>
      <c r="F15" s="17">
        <v>35.28</v>
      </c>
      <c r="G15" s="19">
        <v>788.99952584163123</v>
      </c>
      <c r="H15" s="20">
        <f t="shared" si="1"/>
        <v>165.68990042674255</v>
      </c>
      <c r="I15" s="21">
        <f t="shared" si="2"/>
        <v>7.8899952584163122</v>
      </c>
      <c r="J15" s="22">
        <f>SUM(I15*K6)</f>
        <v>0</v>
      </c>
      <c r="K15" s="23">
        <f t="shared" si="3"/>
        <v>0</v>
      </c>
    </row>
    <row r="16" spans="1:11" x14ac:dyDescent="0.35">
      <c r="A16" s="24" t="s">
        <v>36</v>
      </c>
      <c r="B16" s="17" t="s">
        <v>37</v>
      </c>
      <c r="C16" s="17" t="s">
        <v>38</v>
      </c>
      <c r="D16" s="17">
        <v>42</v>
      </c>
      <c r="E16" s="18">
        <f t="shared" si="0"/>
        <v>882</v>
      </c>
      <c r="F16" s="17">
        <v>47.67</v>
      </c>
      <c r="G16" s="19">
        <v>1066.0886450360135</v>
      </c>
      <c r="H16" s="20">
        <f t="shared" si="1"/>
        <v>223.87861545756283</v>
      </c>
      <c r="I16" s="21">
        <f t="shared" si="2"/>
        <v>10.660886450360135</v>
      </c>
      <c r="J16" s="22">
        <f>SUM(I16*K6)</f>
        <v>0</v>
      </c>
      <c r="K16" s="23">
        <f t="shared" si="3"/>
        <v>0</v>
      </c>
    </row>
    <row r="17" spans="1:11" x14ac:dyDescent="0.35">
      <c r="A17" s="24" t="s">
        <v>39</v>
      </c>
      <c r="B17" s="17" t="s">
        <v>40</v>
      </c>
      <c r="C17" s="17" t="s">
        <v>41</v>
      </c>
      <c r="D17" s="17">
        <v>36</v>
      </c>
      <c r="E17" s="18">
        <f t="shared" si="0"/>
        <v>756</v>
      </c>
      <c r="F17" s="17">
        <v>57.12</v>
      </c>
      <c r="G17" s="19">
        <v>1277.4278037435931</v>
      </c>
      <c r="H17" s="20">
        <f t="shared" si="1"/>
        <v>268.25983878615455</v>
      </c>
      <c r="I17" s="21">
        <f t="shared" si="2"/>
        <v>12.774278037435931</v>
      </c>
      <c r="J17" s="22">
        <f>SUM(I17*K6)</f>
        <v>0</v>
      </c>
      <c r="K17" s="23">
        <f t="shared" si="3"/>
        <v>0</v>
      </c>
    </row>
    <row r="18" spans="1:11" ht="15" thickBot="1" x14ac:dyDescent="0.4">
      <c r="A18" s="25" t="s">
        <v>42</v>
      </c>
      <c r="B18" s="26" t="s">
        <v>43</v>
      </c>
      <c r="C18" s="26" t="s">
        <v>44</v>
      </c>
      <c r="D18" s="26">
        <v>26</v>
      </c>
      <c r="E18" s="27">
        <f t="shared" si="0"/>
        <v>546</v>
      </c>
      <c r="F18" s="26">
        <v>76.86</v>
      </c>
      <c r="G18" s="28">
        <v>1718.8918241549823</v>
      </c>
      <c r="H18" s="29">
        <f t="shared" si="1"/>
        <v>360.96728307254625</v>
      </c>
      <c r="I18" s="30">
        <f t="shared" si="2"/>
        <v>17.188918241549821</v>
      </c>
      <c r="J18" s="31">
        <f>SUM(I18*K6)</f>
        <v>0</v>
      </c>
      <c r="K18" s="32">
        <f t="shared" si="3"/>
        <v>0</v>
      </c>
    </row>
    <row r="19" spans="1:11" ht="15" thickBot="1" x14ac:dyDescent="0.4">
      <c r="B19" s="1"/>
      <c r="C19" s="1"/>
      <c r="D19" s="1"/>
      <c r="E19" s="33"/>
      <c r="F19" s="1"/>
      <c r="G19" s="2"/>
      <c r="H19" s="3"/>
      <c r="I19" s="3"/>
      <c r="J19" s="3"/>
      <c r="K19" s="3"/>
    </row>
    <row r="20" spans="1:11" ht="15" thickBot="1" x14ac:dyDescent="0.4">
      <c r="A20" s="34" t="s">
        <v>45</v>
      </c>
      <c r="B20" s="35"/>
      <c r="C20" s="36"/>
      <c r="D20" s="1"/>
      <c r="E20" s="33"/>
      <c r="F20" s="1"/>
      <c r="G20" s="2"/>
      <c r="H20" s="3"/>
      <c r="I20" s="3"/>
      <c r="J20" s="3"/>
      <c r="K20" s="3"/>
    </row>
    <row r="21" spans="1:11" x14ac:dyDescent="0.35">
      <c r="A21" s="11" t="s">
        <v>10</v>
      </c>
      <c r="B21" s="12" t="s">
        <v>11</v>
      </c>
      <c r="C21" s="12" t="s">
        <v>12</v>
      </c>
      <c r="D21" s="12" t="s">
        <v>13</v>
      </c>
      <c r="E21" s="12" t="s">
        <v>14</v>
      </c>
      <c r="F21" s="12" t="s">
        <v>15</v>
      </c>
      <c r="G21" s="13" t="s">
        <v>16</v>
      </c>
      <c r="H21" s="14" t="s">
        <v>17</v>
      </c>
      <c r="I21" s="14" t="s">
        <v>18</v>
      </c>
      <c r="J21" s="14" t="s">
        <v>19</v>
      </c>
      <c r="K21" s="15" t="s">
        <v>20</v>
      </c>
    </row>
    <row r="22" spans="1:11" x14ac:dyDescent="0.35">
      <c r="A22" s="24" t="s">
        <v>46</v>
      </c>
      <c r="B22" s="17" t="s">
        <v>47</v>
      </c>
      <c r="C22" s="17" t="s">
        <v>48</v>
      </c>
      <c r="D22" s="17">
        <v>18</v>
      </c>
      <c r="E22" s="18">
        <f t="shared" si="0"/>
        <v>378</v>
      </c>
      <c r="F22" s="37">
        <v>121.8</v>
      </c>
      <c r="G22" s="19">
        <v>2672.6465286022076</v>
      </c>
      <c r="H22" s="20">
        <f t="shared" ref="H22:H29" si="4">SUM((G22/100)*21)</f>
        <v>561.25577100646365</v>
      </c>
      <c r="I22" s="21">
        <f t="shared" ref="I22:I29" si="5">SUM(G22/100)</f>
        <v>26.726465286022076</v>
      </c>
      <c r="J22" s="22">
        <f>SUM(I22*K6)</f>
        <v>0</v>
      </c>
      <c r="K22" s="23">
        <f t="shared" ref="K22:K29" si="6">SUM(J22*21)</f>
        <v>0</v>
      </c>
    </row>
    <row r="23" spans="1:11" x14ac:dyDescent="0.35">
      <c r="A23" s="24" t="s">
        <v>49</v>
      </c>
      <c r="B23" s="17" t="s">
        <v>50</v>
      </c>
      <c r="C23" s="17" t="s">
        <v>51</v>
      </c>
      <c r="D23" s="17">
        <v>14</v>
      </c>
      <c r="E23" s="18">
        <f t="shared" si="0"/>
        <v>294</v>
      </c>
      <c r="F23" s="37">
        <v>159.18</v>
      </c>
      <c r="G23" s="19">
        <v>3492.8725322077125</v>
      </c>
      <c r="H23" s="20">
        <f t="shared" si="4"/>
        <v>733.50323176361962</v>
      </c>
      <c r="I23" s="21">
        <f t="shared" si="5"/>
        <v>34.928725322077128</v>
      </c>
      <c r="J23" s="22">
        <f>SUM(I23*K6)</f>
        <v>0</v>
      </c>
      <c r="K23" s="23">
        <f t="shared" si="6"/>
        <v>0</v>
      </c>
    </row>
    <row r="24" spans="1:11" x14ac:dyDescent="0.35">
      <c r="A24" s="24" t="s">
        <v>52</v>
      </c>
      <c r="B24" s="17" t="s">
        <v>53</v>
      </c>
      <c r="C24" s="17" t="s">
        <v>54</v>
      </c>
      <c r="D24" s="17">
        <v>10</v>
      </c>
      <c r="E24" s="18">
        <f t="shared" si="0"/>
        <v>210</v>
      </c>
      <c r="F24" s="37">
        <v>226.8</v>
      </c>
      <c r="G24" s="19">
        <v>4976.6521567075597</v>
      </c>
      <c r="H24" s="20">
        <f t="shared" si="4"/>
        <v>1045.0969529085876</v>
      </c>
      <c r="I24" s="21">
        <f t="shared" si="5"/>
        <v>49.7665215670756</v>
      </c>
      <c r="J24" s="22">
        <f>SUM(I24*K6)</f>
        <v>0</v>
      </c>
      <c r="K24" s="23">
        <f t="shared" si="6"/>
        <v>0</v>
      </c>
    </row>
    <row r="25" spans="1:11" x14ac:dyDescent="0.35">
      <c r="A25" s="24" t="s">
        <v>55</v>
      </c>
      <c r="B25" s="17" t="s">
        <v>56</v>
      </c>
      <c r="C25" s="17" t="s">
        <v>57</v>
      </c>
      <c r="D25" s="17">
        <v>9</v>
      </c>
      <c r="E25" s="18">
        <f t="shared" si="0"/>
        <v>189</v>
      </c>
      <c r="F25" s="37">
        <v>307.23</v>
      </c>
      <c r="G25" s="19">
        <v>6741.5204678362579</v>
      </c>
      <c r="H25" s="20">
        <f t="shared" si="4"/>
        <v>1415.7192982456143</v>
      </c>
      <c r="I25" s="21">
        <f t="shared" si="5"/>
        <v>67.415204678362585</v>
      </c>
      <c r="J25" s="22">
        <f>SUM(I25*K6)</f>
        <v>0</v>
      </c>
      <c r="K25" s="23">
        <f t="shared" si="6"/>
        <v>0</v>
      </c>
    </row>
    <row r="26" spans="1:11" x14ac:dyDescent="0.35">
      <c r="A26" s="16" t="s">
        <v>58</v>
      </c>
      <c r="B26" s="17" t="s">
        <v>59</v>
      </c>
      <c r="C26" s="17" t="s">
        <v>57</v>
      </c>
      <c r="D26" s="17">
        <v>7</v>
      </c>
      <c r="E26" s="18">
        <f t="shared" si="0"/>
        <v>147</v>
      </c>
      <c r="F26" s="37">
        <v>398.79</v>
      </c>
      <c r="G26" s="19">
        <v>8750.6133755441224</v>
      </c>
      <c r="H26" s="20">
        <f t="shared" si="4"/>
        <v>1837.6288088642657</v>
      </c>
      <c r="I26" s="21">
        <f t="shared" si="5"/>
        <v>87.506133755441226</v>
      </c>
      <c r="J26" s="22">
        <f>SUM(I26*K6)</f>
        <v>0</v>
      </c>
      <c r="K26" s="23">
        <f t="shared" si="6"/>
        <v>0</v>
      </c>
    </row>
    <row r="27" spans="1:11" x14ac:dyDescent="0.35">
      <c r="A27" s="16" t="s">
        <v>60</v>
      </c>
      <c r="B27" s="17" t="s">
        <v>61</v>
      </c>
      <c r="C27" s="17" t="s">
        <v>57</v>
      </c>
      <c r="D27" s="17">
        <v>5</v>
      </c>
      <c r="E27" s="18">
        <f t="shared" si="0"/>
        <v>105</v>
      </c>
      <c r="F27" s="37">
        <v>600.17999999999995</v>
      </c>
      <c r="G27" s="19">
        <v>13169.696170250187</v>
      </c>
      <c r="H27" s="20">
        <f t="shared" si="4"/>
        <v>2765.6361957525396</v>
      </c>
      <c r="I27" s="21">
        <f t="shared" si="5"/>
        <v>131.69696170250188</v>
      </c>
      <c r="J27" s="22">
        <f>SUM(I27*K6)</f>
        <v>0</v>
      </c>
      <c r="K27" s="23">
        <f t="shared" si="6"/>
        <v>0</v>
      </c>
    </row>
    <row r="28" spans="1:11" x14ac:dyDescent="0.35">
      <c r="A28" s="16" t="s">
        <v>62</v>
      </c>
      <c r="B28" s="17" t="s">
        <v>63</v>
      </c>
      <c r="C28" s="17" t="s">
        <v>57</v>
      </c>
      <c r="D28" s="17">
        <v>1</v>
      </c>
      <c r="E28" s="18">
        <f t="shared" si="0"/>
        <v>21</v>
      </c>
      <c r="F28" s="37">
        <v>850.92</v>
      </c>
      <c r="G28" s="19">
        <v>18671.661610165771</v>
      </c>
      <c r="H28" s="20">
        <f t="shared" si="4"/>
        <v>3921.048938134812</v>
      </c>
      <c r="I28" s="21">
        <f t="shared" si="5"/>
        <v>186.71661610165771</v>
      </c>
      <c r="J28" s="22">
        <f>SUM(I28*K6)</f>
        <v>0</v>
      </c>
      <c r="K28" s="23">
        <f t="shared" si="6"/>
        <v>0</v>
      </c>
    </row>
    <row r="29" spans="1:11" ht="15" thickBot="1" x14ac:dyDescent="0.4">
      <c r="A29" s="64" t="s">
        <v>64</v>
      </c>
      <c r="B29" s="26" t="s">
        <v>65</v>
      </c>
      <c r="C29" s="26" t="s">
        <v>57</v>
      </c>
      <c r="D29" s="26">
        <v>1</v>
      </c>
      <c r="E29" s="27">
        <f t="shared" si="0"/>
        <v>21</v>
      </c>
      <c r="F29" s="38">
        <v>1041.8</v>
      </c>
      <c r="G29" s="28">
        <v>23732.87604977356</v>
      </c>
      <c r="H29" s="29">
        <f t="shared" si="4"/>
        <v>4983.9039704524475</v>
      </c>
      <c r="I29" s="30">
        <f t="shared" si="5"/>
        <v>237.3287604977356</v>
      </c>
      <c r="J29" s="31">
        <f>SUM(I29*K6)</f>
        <v>0</v>
      </c>
      <c r="K29" s="32">
        <f t="shared" si="6"/>
        <v>0</v>
      </c>
    </row>
    <row r="30" spans="1:11" ht="15" thickBot="1" x14ac:dyDescent="0.4">
      <c r="B30" s="1"/>
      <c r="C30" s="1"/>
      <c r="D30" s="1"/>
      <c r="E30" s="33"/>
      <c r="F30" s="39"/>
      <c r="G30" s="2"/>
      <c r="H30" s="2"/>
      <c r="I30" s="3"/>
      <c r="J30" s="40"/>
      <c r="K30" s="41"/>
    </row>
    <row r="31" spans="1:11" ht="15" thickBot="1" x14ac:dyDescent="0.4">
      <c r="A31" s="42" t="s">
        <v>66</v>
      </c>
      <c r="B31" s="43"/>
      <c r="C31" s="44"/>
      <c r="D31" s="1"/>
      <c r="E31" s="33"/>
      <c r="F31" s="39"/>
      <c r="G31" s="2"/>
      <c r="H31" s="2"/>
      <c r="I31" s="3"/>
      <c r="J31" s="40"/>
      <c r="K31" s="41"/>
    </row>
    <row r="32" spans="1:11" x14ac:dyDescent="0.35">
      <c r="A32" s="11" t="s">
        <v>10</v>
      </c>
      <c r="B32" s="12" t="s">
        <v>11</v>
      </c>
      <c r="C32" s="12" t="s">
        <v>12</v>
      </c>
      <c r="D32" s="12" t="s">
        <v>13</v>
      </c>
      <c r="E32" s="12" t="s">
        <v>14</v>
      </c>
      <c r="F32" s="12" t="s">
        <v>15</v>
      </c>
      <c r="G32" s="13" t="s">
        <v>16</v>
      </c>
      <c r="H32" s="14" t="s">
        <v>17</v>
      </c>
      <c r="I32" s="14" t="s">
        <v>18</v>
      </c>
      <c r="J32" s="14" t="s">
        <v>19</v>
      </c>
      <c r="K32" s="15" t="s">
        <v>20</v>
      </c>
    </row>
    <row r="33" spans="1:11" x14ac:dyDescent="0.35">
      <c r="A33" s="24" t="s">
        <v>46</v>
      </c>
      <c r="B33" s="17" t="s">
        <v>67</v>
      </c>
      <c r="C33" s="17" t="s">
        <v>57</v>
      </c>
      <c r="D33" s="17">
        <v>18</v>
      </c>
      <c r="E33" s="18">
        <f t="shared" ref="E33:E36" si="7">SUM(D33*21)</f>
        <v>378</v>
      </c>
      <c r="F33" s="37">
        <v>121.8</v>
      </c>
      <c r="G33" s="19">
        <v>2913.1042992095627</v>
      </c>
      <c r="H33" s="20">
        <f t="shared" ref="H33:H36" si="8">SUM((G33/100)*21)</f>
        <v>611.75190283400809</v>
      </c>
      <c r="I33" s="21">
        <f t="shared" ref="I33:I36" si="9">SUM(G33/100)</f>
        <v>29.131042992095626</v>
      </c>
      <c r="J33" s="22">
        <f>SUM(I33*K6)</f>
        <v>0</v>
      </c>
      <c r="K33" s="23">
        <f t="shared" ref="K33:K36" si="10">SUM(J33*21)</f>
        <v>0</v>
      </c>
    </row>
    <row r="34" spans="1:11" x14ac:dyDescent="0.35">
      <c r="A34" s="24" t="s">
        <v>49</v>
      </c>
      <c r="B34" s="17" t="s">
        <v>68</v>
      </c>
      <c r="C34" s="17" t="s">
        <v>57</v>
      </c>
      <c r="D34" s="17">
        <v>14</v>
      </c>
      <c r="E34" s="18">
        <f t="shared" si="7"/>
        <v>294</v>
      </c>
      <c r="F34" s="37">
        <v>159.18</v>
      </c>
      <c r="G34" s="19">
        <v>3807.1301330248702</v>
      </c>
      <c r="H34" s="20">
        <f t="shared" si="8"/>
        <v>799.49732793522276</v>
      </c>
      <c r="I34" s="21">
        <f t="shared" si="9"/>
        <v>38.071301330248701</v>
      </c>
      <c r="J34" s="22">
        <f>SUM(I34*K6)</f>
        <v>0</v>
      </c>
      <c r="K34" s="23">
        <f t="shared" si="10"/>
        <v>0</v>
      </c>
    </row>
    <row r="35" spans="1:11" x14ac:dyDescent="0.35">
      <c r="A35" s="24" t="s">
        <v>52</v>
      </c>
      <c r="B35" s="17" t="s">
        <v>69</v>
      </c>
      <c r="C35" s="17" t="s">
        <v>57</v>
      </c>
      <c r="D35" s="17">
        <v>10</v>
      </c>
      <c r="E35" s="18">
        <f t="shared" si="7"/>
        <v>210</v>
      </c>
      <c r="F35" s="37">
        <v>226.8</v>
      </c>
      <c r="G35" s="19">
        <v>5424.4040871409297</v>
      </c>
      <c r="H35" s="20">
        <f t="shared" si="8"/>
        <v>1139.1248582995952</v>
      </c>
      <c r="I35" s="21">
        <f t="shared" si="9"/>
        <v>54.244040871409297</v>
      </c>
      <c r="J35" s="22">
        <f>SUM(I35*K6)</f>
        <v>0</v>
      </c>
      <c r="K35" s="23">
        <f t="shared" si="10"/>
        <v>0</v>
      </c>
    </row>
    <row r="36" spans="1:11" ht="15" thickBot="1" x14ac:dyDescent="0.4">
      <c r="A36" s="25" t="s">
        <v>58</v>
      </c>
      <c r="B36" s="26" t="s">
        <v>70</v>
      </c>
      <c r="C36" s="26" t="s">
        <v>57</v>
      </c>
      <c r="D36" s="26">
        <v>7</v>
      </c>
      <c r="E36" s="27">
        <f t="shared" si="7"/>
        <v>147</v>
      </c>
      <c r="F36" s="38">
        <v>398.79</v>
      </c>
      <c r="G36" s="28">
        <v>9537.9124734914221</v>
      </c>
      <c r="H36" s="29">
        <f t="shared" si="8"/>
        <v>2002.9616194331988</v>
      </c>
      <c r="I36" s="30">
        <f t="shared" si="9"/>
        <v>95.379124734914228</v>
      </c>
      <c r="J36" s="31">
        <f>SUM(I36*K6)</f>
        <v>0</v>
      </c>
      <c r="K36" s="32">
        <f t="shared" si="10"/>
        <v>0</v>
      </c>
    </row>
    <row r="37" spans="1:11" ht="15" thickBot="1" x14ac:dyDescent="0.4">
      <c r="B37" s="1"/>
      <c r="C37" s="1"/>
      <c r="D37" s="1"/>
      <c r="E37" s="33"/>
      <c r="F37" s="1"/>
      <c r="G37" s="2"/>
      <c r="H37" s="3"/>
      <c r="I37" s="3"/>
      <c r="J37" s="3"/>
      <c r="K37" s="3"/>
    </row>
    <row r="38" spans="1:11" ht="15" thickBot="1" x14ac:dyDescent="0.4">
      <c r="A38" s="42" t="s">
        <v>71</v>
      </c>
      <c r="B38" s="43"/>
      <c r="C38" s="44"/>
      <c r="D38" s="1"/>
      <c r="E38" s="33"/>
      <c r="F38" s="1"/>
      <c r="G38" s="2"/>
      <c r="H38" s="3"/>
      <c r="I38" s="3"/>
      <c r="J38" s="3"/>
      <c r="K38" s="3"/>
    </row>
    <row r="39" spans="1:11" x14ac:dyDescent="0.35">
      <c r="A39" s="11" t="s">
        <v>10</v>
      </c>
      <c r="B39" s="12" t="s">
        <v>11</v>
      </c>
      <c r="C39" s="12" t="s">
        <v>12</v>
      </c>
      <c r="D39" s="12" t="s">
        <v>13</v>
      </c>
      <c r="E39" s="12" t="s">
        <v>14</v>
      </c>
      <c r="F39" s="12" t="s">
        <v>15</v>
      </c>
      <c r="G39" s="12" t="s">
        <v>16</v>
      </c>
      <c r="H39" s="14" t="s">
        <v>17</v>
      </c>
      <c r="I39" s="14" t="s">
        <v>18</v>
      </c>
      <c r="J39" s="14" t="s">
        <v>19</v>
      </c>
      <c r="K39" s="15" t="s">
        <v>20</v>
      </c>
    </row>
    <row r="40" spans="1:11" x14ac:dyDescent="0.35">
      <c r="A40" s="16" t="s">
        <v>21</v>
      </c>
      <c r="B40" s="17" t="s">
        <v>72</v>
      </c>
      <c r="C40" s="17" t="s">
        <v>73</v>
      </c>
      <c r="D40" s="17">
        <v>24</v>
      </c>
      <c r="E40" s="18">
        <f t="shared" ref="E40:E50" si="11">SUM(D40*21)</f>
        <v>504</v>
      </c>
      <c r="F40" s="17">
        <v>9.0299999999999994</v>
      </c>
      <c r="G40" s="19">
        <v>1320.9022556390978</v>
      </c>
      <c r="H40" s="20">
        <f>SUM((G40/100)*21)</f>
        <v>277.38947368421054</v>
      </c>
      <c r="I40" s="21">
        <f>SUM(G40/100)</f>
        <v>13.209022556390979</v>
      </c>
      <c r="J40" s="22">
        <f>SUM(I40*K6)</f>
        <v>0</v>
      </c>
      <c r="K40" s="23">
        <f>SUM(J40*21)</f>
        <v>0</v>
      </c>
    </row>
    <row r="41" spans="1:11" x14ac:dyDescent="0.35">
      <c r="A41" s="16" t="s">
        <v>24</v>
      </c>
      <c r="B41" s="17" t="s">
        <v>74</v>
      </c>
      <c r="C41" s="17" t="s">
        <v>75</v>
      </c>
      <c r="D41" s="17">
        <v>18</v>
      </c>
      <c r="E41" s="18">
        <f t="shared" si="11"/>
        <v>378</v>
      </c>
      <c r="F41" s="17">
        <v>11.97</v>
      </c>
      <c r="G41" s="19">
        <v>1592.514619883041</v>
      </c>
      <c r="H41" s="20">
        <f t="shared" ref="H41:H50" si="12">SUM((G41/100)*21)</f>
        <v>334.42807017543862</v>
      </c>
      <c r="I41" s="21">
        <f t="shared" ref="I41:I50" si="13">SUM(G41/100)</f>
        <v>15.92514619883041</v>
      </c>
      <c r="J41" s="22">
        <f>SUM(I41*K6)</f>
        <v>0</v>
      </c>
      <c r="K41" s="23">
        <f t="shared" ref="K41:K50" si="14">SUM(J41*21)</f>
        <v>0</v>
      </c>
    </row>
    <row r="42" spans="1:11" x14ac:dyDescent="0.35">
      <c r="A42" s="24" t="s">
        <v>27</v>
      </c>
      <c r="B42" s="17" t="s">
        <v>76</v>
      </c>
      <c r="C42" s="17" t="s">
        <v>77</v>
      </c>
      <c r="D42" s="17">
        <v>120</v>
      </c>
      <c r="E42" s="18">
        <f t="shared" si="11"/>
        <v>2520</v>
      </c>
      <c r="F42" s="17">
        <v>18.059999999999999</v>
      </c>
      <c r="G42" s="19">
        <v>428.74754453701826</v>
      </c>
      <c r="H42" s="20">
        <f t="shared" si="12"/>
        <v>90.036984352773828</v>
      </c>
      <c r="I42" s="21">
        <f t="shared" si="13"/>
        <v>4.2874754453701822</v>
      </c>
      <c r="J42" s="22">
        <f>SUM(I42*K6)</f>
        <v>0</v>
      </c>
      <c r="K42" s="23">
        <f t="shared" si="14"/>
        <v>0</v>
      </c>
    </row>
    <row r="43" spans="1:11" x14ac:dyDescent="0.35">
      <c r="A43" s="24" t="s">
        <v>30</v>
      </c>
      <c r="B43" s="17" t="s">
        <v>78</v>
      </c>
      <c r="C43" s="17" t="s">
        <v>79</v>
      </c>
      <c r="D43" s="17">
        <v>84</v>
      </c>
      <c r="E43" s="18">
        <f t="shared" si="11"/>
        <v>1764</v>
      </c>
      <c r="F43" s="17">
        <v>23.94</v>
      </c>
      <c r="G43" s="19">
        <v>568.3397683397684</v>
      </c>
      <c r="H43" s="20">
        <f t="shared" si="12"/>
        <v>119.35135135135135</v>
      </c>
      <c r="I43" s="21">
        <f t="shared" si="13"/>
        <v>5.6833976833976836</v>
      </c>
      <c r="J43" s="22">
        <f>SUM(I43*K6)</f>
        <v>0</v>
      </c>
      <c r="K43" s="23">
        <f t="shared" si="14"/>
        <v>0</v>
      </c>
    </row>
    <row r="44" spans="1:11" x14ac:dyDescent="0.35">
      <c r="A44" s="24" t="s">
        <v>33</v>
      </c>
      <c r="B44" s="17" t="s">
        <v>80</v>
      </c>
      <c r="C44" s="17" t="s">
        <v>81</v>
      </c>
      <c r="D44" s="17">
        <v>60</v>
      </c>
      <c r="E44" s="18">
        <f t="shared" si="11"/>
        <v>1260</v>
      </c>
      <c r="F44" s="17">
        <v>35.49</v>
      </c>
      <c r="G44" s="19">
        <v>818.11736548578642</v>
      </c>
      <c r="H44" s="20">
        <f t="shared" si="12"/>
        <v>171.80464675201517</v>
      </c>
      <c r="I44" s="21">
        <f t="shared" si="13"/>
        <v>8.1811736548578651</v>
      </c>
      <c r="J44" s="22">
        <f>SUM(I44*K6)</f>
        <v>0</v>
      </c>
      <c r="K44" s="23">
        <f t="shared" si="14"/>
        <v>0</v>
      </c>
    </row>
    <row r="45" spans="1:11" x14ac:dyDescent="0.35">
      <c r="A45" s="24" t="s">
        <v>36</v>
      </c>
      <c r="B45" s="17" t="s">
        <v>82</v>
      </c>
      <c r="C45" s="17" t="s">
        <v>83</v>
      </c>
      <c r="D45" s="17">
        <v>42</v>
      </c>
      <c r="E45" s="18">
        <f t="shared" si="11"/>
        <v>882</v>
      </c>
      <c r="F45" s="17">
        <v>47.88</v>
      </c>
      <c r="G45" s="19">
        <v>1103.7323037323035</v>
      </c>
      <c r="H45" s="20">
        <f t="shared" si="12"/>
        <v>231.78378378378375</v>
      </c>
      <c r="I45" s="21">
        <f t="shared" si="13"/>
        <v>11.037323037323036</v>
      </c>
      <c r="J45" s="22">
        <f>SUM(I45*K6)</f>
        <v>0</v>
      </c>
      <c r="K45" s="23">
        <f t="shared" si="14"/>
        <v>0</v>
      </c>
    </row>
    <row r="46" spans="1:11" x14ac:dyDescent="0.35">
      <c r="A46" s="24" t="s">
        <v>39</v>
      </c>
      <c r="B46" s="17" t="s">
        <v>84</v>
      </c>
      <c r="C46" s="17" t="s">
        <v>85</v>
      </c>
      <c r="D46" s="17">
        <v>36</v>
      </c>
      <c r="E46" s="18">
        <f t="shared" si="11"/>
        <v>756</v>
      </c>
      <c r="F46" s="17">
        <v>57.54</v>
      </c>
      <c r="G46" s="19">
        <v>1326.4151369414531</v>
      </c>
      <c r="H46" s="20">
        <f t="shared" si="12"/>
        <v>278.54717875770513</v>
      </c>
      <c r="I46" s="21">
        <f t="shared" si="13"/>
        <v>13.264151369414531</v>
      </c>
      <c r="J46" s="22">
        <f>SUM(I46*K6)</f>
        <v>0</v>
      </c>
      <c r="K46" s="23">
        <f t="shared" si="14"/>
        <v>0</v>
      </c>
    </row>
    <row r="47" spans="1:11" x14ac:dyDescent="0.35">
      <c r="A47" s="24" t="s">
        <v>42</v>
      </c>
      <c r="B47" s="17" t="s">
        <v>86</v>
      </c>
      <c r="C47" s="17" t="s">
        <v>87</v>
      </c>
      <c r="D47" s="17">
        <v>26</v>
      </c>
      <c r="E47" s="18">
        <f t="shared" si="11"/>
        <v>546</v>
      </c>
      <c r="F47" s="17">
        <v>77.28</v>
      </c>
      <c r="G47" s="19">
        <v>1781.4626656731921</v>
      </c>
      <c r="H47" s="20">
        <f t="shared" si="12"/>
        <v>374.10715979137035</v>
      </c>
      <c r="I47" s="21">
        <f t="shared" si="13"/>
        <v>17.814626656731921</v>
      </c>
      <c r="J47" s="22">
        <f>SUM(I47*K6)</f>
        <v>0</v>
      </c>
      <c r="K47" s="23">
        <f t="shared" si="14"/>
        <v>0</v>
      </c>
    </row>
    <row r="48" spans="1:11" x14ac:dyDescent="0.35">
      <c r="A48" s="24" t="s">
        <v>46</v>
      </c>
      <c r="B48" s="17" t="s">
        <v>88</v>
      </c>
      <c r="C48" s="17" t="s">
        <v>89</v>
      </c>
      <c r="D48" s="17">
        <v>18</v>
      </c>
      <c r="E48" s="18">
        <f t="shared" si="11"/>
        <v>378</v>
      </c>
      <c r="F48" s="17">
        <v>122.85</v>
      </c>
      <c r="G48" s="19">
        <v>2937.6143060353579</v>
      </c>
      <c r="H48" s="20">
        <f t="shared" si="12"/>
        <v>616.8990042674252</v>
      </c>
      <c r="I48" s="21">
        <f t="shared" si="13"/>
        <v>29.376143060353581</v>
      </c>
      <c r="J48" s="22">
        <f>SUM(I48*K6)</f>
        <v>0</v>
      </c>
      <c r="K48" s="23">
        <f t="shared" si="14"/>
        <v>0</v>
      </c>
    </row>
    <row r="49" spans="1:11" x14ac:dyDescent="0.35">
      <c r="A49" s="24" t="s">
        <v>49</v>
      </c>
      <c r="B49" s="17" t="s">
        <v>90</v>
      </c>
      <c r="C49" s="17" t="s">
        <v>91</v>
      </c>
      <c r="D49" s="17">
        <v>14</v>
      </c>
      <c r="E49" s="18">
        <f t="shared" si="11"/>
        <v>294</v>
      </c>
      <c r="F49" s="17">
        <v>161.28</v>
      </c>
      <c r="G49" s="19">
        <v>3856.5603197182149</v>
      </c>
      <c r="H49" s="20">
        <f t="shared" si="12"/>
        <v>809.87766714082511</v>
      </c>
      <c r="I49" s="21">
        <f t="shared" si="13"/>
        <v>38.565603197182149</v>
      </c>
      <c r="J49" s="22">
        <f>SUM(I49*K6)</f>
        <v>0</v>
      </c>
      <c r="K49" s="23">
        <f t="shared" si="14"/>
        <v>0</v>
      </c>
    </row>
    <row r="50" spans="1:11" ht="15" thickBot="1" x14ac:dyDescent="0.4">
      <c r="A50" s="25" t="s">
        <v>52</v>
      </c>
      <c r="B50" s="26" t="s">
        <v>92</v>
      </c>
      <c r="C50" s="26" t="s">
        <v>93</v>
      </c>
      <c r="D50" s="26">
        <v>10</v>
      </c>
      <c r="E50" s="27">
        <f t="shared" si="11"/>
        <v>210</v>
      </c>
      <c r="F50" s="26">
        <v>229.32</v>
      </c>
      <c r="G50" s="28">
        <v>5483.5467045993364</v>
      </c>
      <c r="H50" s="29">
        <f t="shared" si="12"/>
        <v>1151.5448079658606</v>
      </c>
      <c r="I50" s="30">
        <f t="shared" si="13"/>
        <v>54.835467045993362</v>
      </c>
      <c r="J50" s="31">
        <f>SUM(I50*K6)</f>
        <v>0</v>
      </c>
      <c r="K50" s="32">
        <f t="shared" si="14"/>
        <v>0</v>
      </c>
    </row>
    <row r="51" spans="1:11" ht="15" thickBot="1" x14ac:dyDescent="0.4">
      <c r="B51" s="1"/>
      <c r="C51" s="1"/>
      <c r="D51" s="1"/>
      <c r="E51" s="1"/>
      <c r="F51" s="1"/>
      <c r="G51" s="2"/>
      <c r="H51" s="3"/>
      <c r="I51" s="3"/>
      <c r="J51" s="3"/>
      <c r="K51" s="3"/>
    </row>
    <row r="52" spans="1:11" ht="15" thickBot="1" x14ac:dyDescent="0.4">
      <c r="A52" s="42" t="s">
        <v>94</v>
      </c>
      <c r="B52" s="43"/>
      <c r="C52" s="44"/>
      <c r="D52" s="1"/>
      <c r="E52" s="1"/>
      <c r="F52" s="1"/>
      <c r="G52" s="2"/>
      <c r="H52" s="3"/>
      <c r="I52" s="3"/>
      <c r="J52" s="3"/>
      <c r="K52" s="3"/>
    </row>
    <row r="53" spans="1:11" x14ac:dyDescent="0.35">
      <c r="A53" s="11" t="s">
        <v>10</v>
      </c>
      <c r="B53" s="12" t="s">
        <v>11</v>
      </c>
      <c r="C53" s="12" t="s">
        <v>12</v>
      </c>
      <c r="D53" s="12" t="s">
        <v>13</v>
      </c>
      <c r="E53" s="12" t="s">
        <v>14</v>
      </c>
      <c r="F53" s="12" t="s">
        <v>15</v>
      </c>
      <c r="G53" s="12" t="s">
        <v>16</v>
      </c>
      <c r="H53" s="14" t="s">
        <v>17</v>
      </c>
      <c r="I53" s="14" t="s">
        <v>18</v>
      </c>
      <c r="J53" s="14" t="s">
        <v>19</v>
      </c>
      <c r="K53" s="15" t="s">
        <v>20</v>
      </c>
    </row>
    <row r="54" spans="1:11" x14ac:dyDescent="0.35">
      <c r="A54" s="24" t="s">
        <v>27</v>
      </c>
      <c r="B54" s="17" t="s">
        <v>95</v>
      </c>
      <c r="C54" s="17" t="s">
        <v>96</v>
      </c>
      <c r="D54" s="17">
        <v>120</v>
      </c>
      <c r="E54" s="18">
        <f>SUM(D54*10)</f>
        <v>1200</v>
      </c>
      <c r="F54" s="45">
        <v>8.5</v>
      </c>
      <c r="G54" s="19">
        <v>423.76210797263423</v>
      </c>
      <c r="H54" s="20">
        <f>SUM((G54/100)*10)</f>
        <v>42.376210797263418</v>
      </c>
      <c r="I54" s="21">
        <f>SUM(G54/100)</f>
        <v>4.2376210797263418</v>
      </c>
      <c r="J54" s="22">
        <f>SUM(I54*K6)</f>
        <v>0</v>
      </c>
      <c r="K54" s="23">
        <f>SUM(J54*10)</f>
        <v>0</v>
      </c>
    </row>
    <row r="55" spans="1:11" x14ac:dyDescent="0.35">
      <c r="A55" s="24" t="s">
        <v>30</v>
      </c>
      <c r="B55" s="17" t="s">
        <v>97</v>
      </c>
      <c r="C55" s="17" t="s">
        <v>98</v>
      </c>
      <c r="D55" s="17">
        <v>84</v>
      </c>
      <c r="E55" s="18">
        <f t="shared" ref="E55:E62" si="15">SUM(D55*10)</f>
        <v>840</v>
      </c>
      <c r="F55" s="45">
        <v>11.3</v>
      </c>
      <c r="G55" s="19">
        <v>563.35433177538448</v>
      </c>
      <c r="H55" s="20">
        <f t="shared" ref="H55:H62" si="16">SUM((G55/100)*10)</f>
        <v>56.335433177538448</v>
      </c>
      <c r="I55" s="21">
        <f t="shared" ref="I55:I62" si="17">SUM(G55/100)</f>
        <v>5.633543317753845</v>
      </c>
      <c r="J55" s="22">
        <f>SUM(I55*K6)</f>
        <v>0</v>
      </c>
      <c r="K55" s="23">
        <f t="shared" ref="K55:K62" si="18">SUM(J55*10)</f>
        <v>0</v>
      </c>
    </row>
    <row r="56" spans="1:11" x14ac:dyDescent="0.35">
      <c r="A56" s="24" t="s">
        <v>33</v>
      </c>
      <c r="B56" s="17" t="s">
        <v>99</v>
      </c>
      <c r="C56" s="17" t="s">
        <v>100</v>
      </c>
      <c r="D56" s="17">
        <v>60</v>
      </c>
      <c r="E56" s="18">
        <f t="shared" si="15"/>
        <v>600</v>
      </c>
      <c r="F56" s="45">
        <v>16.8</v>
      </c>
      <c r="G56" s="19">
        <v>813.27643432906586</v>
      </c>
      <c r="H56" s="20">
        <f t="shared" si="16"/>
        <v>81.327643432906584</v>
      </c>
      <c r="I56" s="21">
        <f t="shared" si="17"/>
        <v>8.132764343290658</v>
      </c>
      <c r="J56" s="22">
        <f>SUM(I56*K6)</f>
        <v>0</v>
      </c>
      <c r="K56" s="23">
        <f t="shared" si="18"/>
        <v>0</v>
      </c>
    </row>
    <row r="57" spans="1:11" x14ac:dyDescent="0.35">
      <c r="A57" s="24" t="s">
        <v>36</v>
      </c>
      <c r="B57" s="17" t="s">
        <v>101</v>
      </c>
      <c r="C57" s="17" t="s">
        <v>102</v>
      </c>
      <c r="D57" s="17">
        <v>42</v>
      </c>
      <c r="E57" s="18">
        <f t="shared" si="15"/>
        <v>420</v>
      </c>
      <c r="F57" s="45">
        <v>22.7</v>
      </c>
      <c r="G57" s="19">
        <v>1098.8913725755833</v>
      </c>
      <c r="H57" s="20">
        <f t="shared" si="16"/>
        <v>109.88913725755833</v>
      </c>
      <c r="I57" s="21">
        <f t="shared" si="17"/>
        <v>10.988913725755832</v>
      </c>
      <c r="J57" s="22">
        <f>SUM(I57*K6)</f>
        <v>0</v>
      </c>
      <c r="K57" s="23">
        <f t="shared" si="18"/>
        <v>0</v>
      </c>
    </row>
    <row r="58" spans="1:11" x14ac:dyDescent="0.35">
      <c r="A58" s="24" t="s">
        <v>39</v>
      </c>
      <c r="B58" s="17" t="s">
        <v>103</v>
      </c>
      <c r="C58" s="17" t="s">
        <v>104</v>
      </c>
      <c r="D58" s="17">
        <v>36</v>
      </c>
      <c r="E58" s="18">
        <f t="shared" si="15"/>
        <v>360</v>
      </c>
      <c r="F58" s="45">
        <v>27.2</v>
      </c>
      <c r="G58" s="19">
        <v>1316.7332746280117</v>
      </c>
      <c r="H58" s="20">
        <f t="shared" si="16"/>
        <v>131.67332746280118</v>
      </c>
      <c r="I58" s="21">
        <f t="shared" si="17"/>
        <v>13.167332746280117</v>
      </c>
      <c r="J58" s="22">
        <f>SUM(I58*K6)</f>
        <v>0</v>
      </c>
      <c r="K58" s="23">
        <f t="shared" si="18"/>
        <v>0</v>
      </c>
    </row>
    <row r="59" spans="1:11" x14ac:dyDescent="0.35">
      <c r="A59" s="24" t="s">
        <v>42</v>
      </c>
      <c r="B59" s="17" t="s">
        <v>105</v>
      </c>
      <c r="C59" s="17" t="s">
        <v>106</v>
      </c>
      <c r="D59" s="17">
        <v>26</v>
      </c>
      <c r="E59" s="18">
        <f t="shared" si="15"/>
        <v>260</v>
      </c>
      <c r="F59" s="45">
        <v>36.6</v>
      </c>
      <c r="G59" s="19">
        <v>1771.780803359751</v>
      </c>
      <c r="H59" s="20">
        <f t="shared" si="16"/>
        <v>177.1780803359751</v>
      </c>
      <c r="I59" s="21">
        <f t="shared" si="17"/>
        <v>17.71780803359751</v>
      </c>
      <c r="J59" s="22">
        <f>SUM(I59*K6)</f>
        <v>0</v>
      </c>
      <c r="K59" s="23">
        <f t="shared" si="18"/>
        <v>0</v>
      </c>
    </row>
    <row r="60" spans="1:11" x14ac:dyDescent="0.35">
      <c r="A60" s="24" t="s">
        <v>46</v>
      </c>
      <c r="B60" s="17" t="s">
        <v>107</v>
      </c>
      <c r="C60" s="17" t="s">
        <v>108</v>
      </c>
      <c r="D60" s="17">
        <v>18</v>
      </c>
      <c r="E60" s="18">
        <f t="shared" si="15"/>
        <v>180</v>
      </c>
      <c r="F60" s="45">
        <v>58</v>
      </c>
      <c r="G60" s="19">
        <v>2807.7400708979658</v>
      </c>
      <c r="H60" s="20">
        <f t="shared" si="16"/>
        <v>280.77400708979656</v>
      </c>
      <c r="I60" s="21">
        <f t="shared" si="17"/>
        <v>28.077400708979656</v>
      </c>
      <c r="J60" s="22">
        <f>SUM(I60*K6)</f>
        <v>0</v>
      </c>
      <c r="K60" s="23">
        <f t="shared" si="18"/>
        <v>0</v>
      </c>
    </row>
    <row r="61" spans="1:11" x14ac:dyDescent="0.35">
      <c r="A61" s="24" t="s">
        <v>49</v>
      </c>
      <c r="B61" s="17" t="s">
        <v>109</v>
      </c>
      <c r="C61" s="17" t="s">
        <v>110</v>
      </c>
      <c r="D61" s="17">
        <v>14</v>
      </c>
      <c r="E61" s="18">
        <f t="shared" si="15"/>
        <v>140</v>
      </c>
      <c r="F61" s="45">
        <v>75.8</v>
      </c>
      <c r="G61" s="19">
        <v>3669.425816794238</v>
      </c>
      <c r="H61" s="20">
        <f t="shared" si="16"/>
        <v>366.94258167942382</v>
      </c>
      <c r="I61" s="21">
        <f t="shared" si="17"/>
        <v>36.69425816794238</v>
      </c>
      <c r="J61" s="22">
        <f>SUM(I61*K6)</f>
        <v>0</v>
      </c>
      <c r="K61" s="23">
        <f t="shared" si="18"/>
        <v>0</v>
      </c>
    </row>
    <row r="62" spans="1:11" ht="15" thickBot="1" x14ac:dyDescent="0.4">
      <c r="A62" s="25" t="s">
        <v>52</v>
      </c>
      <c r="B62" s="26" t="s">
        <v>111</v>
      </c>
      <c r="C62" s="26" t="s">
        <v>112</v>
      </c>
      <c r="D62" s="26">
        <v>10</v>
      </c>
      <c r="E62" s="27">
        <f t="shared" si="15"/>
        <v>100</v>
      </c>
      <c r="F62" s="46">
        <v>91.2</v>
      </c>
      <c r="G62" s="28">
        <v>5228.2056492582824</v>
      </c>
      <c r="H62" s="29">
        <f t="shared" si="16"/>
        <v>522.82056492582819</v>
      </c>
      <c r="I62" s="30">
        <f t="shared" si="17"/>
        <v>52.282056492582825</v>
      </c>
      <c r="J62" s="31">
        <f>SUM(I62*K6)</f>
        <v>0</v>
      </c>
      <c r="K62" s="32">
        <f t="shared" si="18"/>
        <v>0</v>
      </c>
    </row>
    <row r="63" spans="1:11" ht="15" thickBot="1" x14ac:dyDescent="0.4">
      <c r="A63" s="47"/>
      <c r="B63" s="47"/>
      <c r="C63" s="47"/>
      <c r="D63" s="47"/>
      <c r="E63" s="48"/>
      <c r="F63" s="49"/>
      <c r="G63" s="50"/>
      <c r="H63" s="51"/>
      <c r="I63" s="52"/>
      <c r="J63" s="53"/>
      <c r="K63" s="53"/>
    </row>
    <row r="64" spans="1:11" ht="15" thickBot="1" x14ac:dyDescent="0.4">
      <c r="A64" s="42" t="s">
        <v>113</v>
      </c>
      <c r="B64" s="43"/>
      <c r="C64" s="44"/>
      <c r="D64" s="54" t="s">
        <v>114</v>
      </c>
      <c r="E64" s="1"/>
      <c r="F64" s="1"/>
      <c r="G64" s="2"/>
      <c r="H64" s="3"/>
      <c r="I64" s="3"/>
      <c r="J64" s="3"/>
      <c r="K64" s="3"/>
    </row>
    <row r="65" spans="1:11" x14ac:dyDescent="0.35">
      <c r="A65" s="11" t="s">
        <v>10</v>
      </c>
      <c r="B65" s="12" t="s">
        <v>11</v>
      </c>
      <c r="C65" s="12" t="s">
        <v>12</v>
      </c>
      <c r="D65" s="12" t="s">
        <v>13</v>
      </c>
      <c r="E65" s="12" t="s">
        <v>14</v>
      </c>
      <c r="F65" s="12" t="s">
        <v>15</v>
      </c>
      <c r="G65" s="12" t="s">
        <v>16</v>
      </c>
      <c r="H65" s="14" t="s">
        <v>17</v>
      </c>
      <c r="I65" s="14" t="s">
        <v>18</v>
      </c>
      <c r="J65" s="14" t="s">
        <v>19</v>
      </c>
      <c r="K65" s="15" t="s">
        <v>20</v>
      </c>
    </row>
    <row r="66" spans="1:11" x14ac:dyDescent="0.35">
      <c r="A66" s="24" t="s">
        <v>27</v>
      </c>
      <c r="B66" s="17" t="s">
        <v>115</v>
      </c>
      <c r="C66" s="17" t="s">
        <v>57</v>
      </c>
      <c r="D66" s="17">
        <v>120</v>
      </c>
      <c r="E66" s="18">
        <f>SUM(D66*10)</f>
        <v>1200</v>
      </c>
      <c r="F66" s="45">
        <v>8.5</v>
      </c>
      <c r="G66" s="19">
        <v>411.04924473345523</v>
      </c>
      <c r="H66" s="20">
        <f>SUM((G66/100)*10)</f>
        <v>41.10492447334552</v>
      </c>
      <c r="I66" s="21">
        <f>SUM(G66/100)</f>
        <v>4.1104924473345523</v>
      </c>
      <c r="J66" s="22">
        <f>SUM(I66*K6)</f>
        <v>0</v>
      </c>
      <c r="K66" s="23">
        <f>SUM(J66*10)</f>
        <v>0</v>
      </c>
    </row>
    <row r="67" spans="1:11" x14ac:dyDescent="0.35">
      <c r="A67" s="24" t="s">
        <v>30</v>
      </c>
      <c r="B67" s="17" t="s">
        <v>116</v>
      </c>
      <c r="C67" s="17" t="s">
        <v>57</v>
      </c>
      <c r="D67" s="17">
        <v>84</v>
      </c>
      <c r="E67" s="18">
        <f t="shared" ref="E67:E71" si="19">SUM(D67*10)</f>
        <v>840</v>
      </c>
      <c r="F67" s="45">
        <v>11.3</v>
      </c>
      <c r="G67" s="19">
        <v>546.45370182212298</v>
      </c>
      <c r="H67" s="20">
        <f t="shared" ref="H67:H71" si="20">SUM((G67/100)*10)</f>
        <v>54.645370182212297</v>
      </c>
      <c r="I67" s="21">
        <f t="shared" ref="I67:I71" si="21">SUM(G67/100)</f>
        <v>5.4645370182212298</v>
      </c>
      <c r="J67" s="22">
        <f>SUM(I67*K6)</f>
        <v>0</v>
      </c>
      <c r="K67" s="23">
        <f t="shared" ref="K67:K71" si="22">SUM(J67*10)</f>
        <v>0</v>
      </c>
    </row>
    <row r="68" spans="1:11" x14ac:dyDescent="0.35">
      <c r="A68" s="24" t="s">
        <v>33</v>
      </c>
      <c r="B68" s="17" t="s">
        <v>117</v>
      </c>
      <c r="C68" s="17" t="s">
        <v>57</v>
      </c>
      <c r="D68" s="17">
        <v>60</v>
      </c>
      <c r="E68" s="18">
        <f t="shared" si="19"/>
        <v>600</v>
      </c>
      <c r="F68" s="45">
        <v>16.8</v>
      </c>
      <c r="G68" s="19">
        <v>788.87814129919389</v>
      </c>
      <c r="H68" s="20">
        <f t="shared" si="20"/>
        <v>78.887814129919391</v>
      </c>
      <c r="I68" s="21">
        <f t="shared" si="21"/>
        <v>7.8887814129919391</v>
      </c>
      <c r="J68" s="22">
        <f>SUM(I68*K6)</f>
        <v>0</v>
      </c>
      <c r="K68" s="23">
        <f t="shared" si="22"/>
        <v>0</v>
      </c>
    </row>
    <row r="69" spans="1:11" x14ac:dyDescent="0.35">
      <c r="A69" s="24" t="s">
        <v>36</v>
      </c>
      <c r="B69" s="17" t="s">
        <v>118</v>
      </c>
      <c r="C69" s="17" t="s">
        <v>57</v>
      </c>
      <c r="D69" s="17">
        <v>42</v>
      </c>
      <c r="E69" s="18">
        <f t="shared" si="19"/>
        <v>420</v>
      </c>
      <c r="F69" s="45">
        <v>22.7</v>
      </c>
      <c r="G69" s="19">
        <v>1065.9246313983158</v>
      </c>
      <c r="H69" s="20">
        <f t="shared" si="20"/>
        <v>106.59246313983158</v>
      </c>
      <c r="I69" s="21">
        <f t="shared" si="21"/>
        <v>10.659246313983157</v>
      </c>
      <c r="J69" s="22">
        <f>SUM(I69*K6)</f>
        <v>0</v>
      </c>
      <c r="K69" s="23">
        <f t="shared" si="22"/>
        <v>0</v>
      </c>
    </row>
    <row r="70" spans="1:11" x14ac:dyDescent="0.35">
      <c r="A70" s="24" t="s">
        <v>39</v>
      </c>
      <c r="B70" s="17" t="s">
        <v>119</v>
      </c>
      <c r="C70" s="17" t="s">
        <v>57</v>
      </c>
      <c r="D70" s="17">
        <v>36</v>
      </c>
      <c r="E70" s="18">
        <f t="shared" si="19"/>
        <v>360</v>
      </c>
      <c r="F70" s="45">
        <v>27.2</v>
      </c>
      <c r="G70" s="19">
        <v>1277.2312763891712</v>
      </c>
      <c r="H70" s="20">
        <f t="shared" si="20"/>
        <v>127.72312763891712</v>
      </c>
      <c r="I70" s="21">
        <f t="shared" si="21"/>
        <v>12.772312763891712</v>
      </c>
      <c r="J70" s="22">
        <f>SUM(I70*K6)</f>
        <v>0</v>
      </c>
      <c r="K70" s="23">
        <f t="shared" si="22"/>
        <v>0</v>
      </c>
    </row>
    <row r="71" spans="1:11" x14ac:dyDescent="0.35">
      <c r="A71" s="24" t="s">
        <v>42</v>
      </c>
      <c r="B71" s="17" t="s">
        <v>120</v>
      </c>
      <c r="C71" s="17" t="s">
        <v>57</v>
      </c>
      <c r="D71" s="17">
        <v>26</v>
      </c>
      <c r="E71" s="18">
        <f t="shared" si="19"/>
        <v>260</v>
      </c>
      <c r="F71" s="45">
        <v>36.6</v>
      </c>
      <c r="G71" s="19">
        <v>1718.6273792589584</v>
      </c>
      <c r="H71" s="20">
        <f t="shared" si="20"/>
        <v>171.86273792589586</v>
      </c>
      <c r="I71" s="21">
        <f t="shared" si="21"/>
        <v>17.186273792589585</v>
      </c>
      <c r="J71" s="22">
        <f>SUM(I71*K6)</f>
        <v>0</v>
      </c>
      <c r="K71" s="23">
        <f t="shared" si="22"/>
        <v>0</v>
      </c>
    </row>
    <row r="72" spans="1:11" ht="15" thickBot="1" x14ac:dyDescent="0.4">
      <c r="A72" s="55"/>
      <c r="B72" s="47"/>
      <c r="C72" s="47"/>
      <c r="D72" s="47"/>
      <c r="E72" s="48"/>
      <c r="F72" s="49"/>
      <c r="G72" s="50"/>
      <c r="H72" s="51"/>
      <c r="I72" s="52"/>
      <c r="J72" s="65"/>
      <c r="K72" s="65"/>
    </row>
    <row r="73" spans="1:11" ht="15" thickBot="1" x14ac:dyDescent="0.4">
      <c r="A73" s="42" t="s">
        <v>121</v>
      </c>
      <c r="B73" s="43"/>
      <c r="C73" s="44"/>
      <c r="D73" s="1"/>
      <c r="E73" s="1"/>
      <c r="F73" s="1"/>
      <c r="G73" s="2"/>
      <c r="H73" s="3"/>
      <c r="I73" s="3"/>
      <c r="J73" s="3"/>
      <c r="K73" s="3"/>
    </row>
    <row r="74" spans="1:11" x14ac:dyDescent="0.35">
      <c r="A74" s="11" t="s">
        <v>10</v>
      </c>
      <c r="B74" s="12" t="s">
        <v>11</v>
      </c>
      <c r="C74" s="12" t="s">
        <v>12</v>
      </c>
      <c r="D74" s="12" t="s">
        <v>13</v>
      </c>
      <c r="E74" s="12" t="s">
        <v>14</v>
      </c>
      <c r="F74" s="12" t="s">
        <v>15</v>
      </c>
      <c r="G74" s="13" t="s">
        <v>16</v>
      </c>
      <c r="H74" s="14" t="s">
        <v>17</v>
      </c>
      <c r="I74" s="14" t="s">
        <v>18</v>
      </c>
      <c r="J74" s="14" t="s">
        <v>19</v>
      </c>
      <c r="K74" s="15" t="s">
        <v>20</v>
      </c>
    </row>
    <row r="75" spans="1:11" x14ac:dyDescent="0.35">
      <c r="A75" s="16" t="s">
        <v>24</v>
      </c>
      <c r="B75" s="17" t="s">
        <v>122</v>
      </c>
      <c r="C75" s="17" t="s">
        <v>57</v>
      </c>
      <c r="D75" s="17">
        <v>18</v>
      </c>
      <c r="E75" s="18">
        <f t="shared" ref="E75:E84" si="23">SUM(D75*21)</f>
        <v>378</v>
      </c>
      <c r="F75" s="45">
        <v>15.54</v>
      </c>
      <c r="G75" s="19">
        <v>2115.9183673469388</v>
      </c>
      <c r="H75" s="20">
        <f t="shared" ref="H75:H84" si="24">SUM((G75/100)*21)</f>
        <v>444.34285714285716</v>
      </c>
      <c r="I75" s="21">
        <f t="shared" ref="I75:I84" si="25">SUM(G75/100)</f>
        <v>21.159183673469389</v>
      </c>
      <c r="J75" s="22">
        <f>SUM(I75*K6)</f>
        <v>0</v>
      </c>
      <c r="K75" s="23">
        <f t="shared" ref="K75:K84" si="26">SUM(J75*21)</f>
        <v>0</v>
      </c>
    </row>
    <row r="76" spans="1:11" x14ac:dyDescent="0.35">
      <c r="A76" s="24" t="s">
        <v>27</v>
      </c>
      <c r="B76" s="17" t="s">
        <v>123</v>
      </c>
      <c r="C76" s="17" t="s">
        <v>57</v>
      </c>
      <c r="D76" s="17">
        <v>96</v>
      </c>
      <c r="E76" s="18">
        <f t="shared" si="23"/>
        <v>2016</v>
      </c>
      <c r="F76" s="45">
        <v>22.89</v>
      </c>
      <c r="G76" s="19">
        <v>595.27867287265781</v>
      </c>
      <c r="H76" s="20">
        <f t="shared" si="24"/>
        <v>125.00852130325815</v>
      </c>
      <c r="I76" s="21">
        <f t="shared" si="25"/>
        <v>5.9527867287265783</v>
      </c>
      <c r="J76" s="22">
        <f>SUM(I76*K6)</f>
        <v>0</v>
      </c>
      <c r="K76" s="23">
        <f t="shared" si="26"/>
        <v>0</v>
      </c>
    </row>
    <row r="77" spans="1:11" x14ac:dyDescent="0.35">
      <c r="A77" s="24" t="s">
        <v>30</v>
      </c>
      <c r="B77" s="17" t="s">
        <v>124</v>
      </c>
      <c r="C77" s="17" t="s">
        <v>57</v>
      </c>
      <c r="D77" s="17">
        <v>70</v>
      </c>
      <c r="E77" s="18">
        <f t="shared" si="23"/>
        <v>1470</v>
      </c>
      <c r="F77" s="45">
        <v>31.08</v>
      </c>
      <c r="G77" s="19">
        <v>808.26828977204923</v>
      </c>
      <c r="H77" s="20">
        <f t="shared" si="24"/>
        <v>169.73634085213033</v>
      </c>
      <c r="I77" s="21">
        <f t="shared" si="25"/>
        <v>8.0826828977204919</v>
      </c>
      <c r="J77" s="22">
        <f>SUM(I77*K6)</f>
        <v>0</v>
      </c>
      <c r="K77" s="23">
        <f t="shared" si="26"/>
        <v>0</v>
      </c>
    </row>
    <row r="78" spans="1:11" x14ac:dyDescent="0.35">
      <c r="A78" s="24" t="s">
        <v>33</v>
      </c>
      <c r="B78" s="17" t="s">
        <v>125</v>
      </c>
      <c r="C78" s="17" t="s">
        <v>57</v>
      </c>
      <c r="D78" s="17">
        <v>50</v>
      </c>
      <c r="E78" s="18">
        <f t="shared" si="23"/>
        <v>1050</v>
      </c>
      <c r="F78" s="45">
        <v>45.57</v>
      </c>
      <c r="G78" s="19">
        <v>1151.9465329991644</v>
      </c>
      <c r="H78" s="20">
        <f t="shared" si="24"/>
        <v>241.90877192982455</v>
      </c>
      <c r="I78" s="21">
        <f t="shared" si="25"/>
        <v>11.519465329991645</v>
      </c>
      <c r="J78" s="22">
        <f>SUM(I78*K6)</f>
        <v>0</v>
      </c>
      <c r="K78" s="23">
        <f t="shared" si="26"/>
        <v>0</v>
      </c>
    </row>
    <row r="79" spans="1:11" x14ac:dyDescent="0.35">
      <c r="A79" s="24" t="s">
        <v>36</v>
      </c>
      <c r="B79" s="17" t="s">
        <v>126</v>
      </c>
      <c r="C79" s="17" t="s">
        <v>57</v>
      </c>
      <c r="D79" s="17">
        <v>36</v>
      </c>
      <c r="E79" s="18">
        <f t="shared" si="23"/>
        <v>756</v>
      </c>
      <c r="F79" s="45">
        <v>63</v>
      </c>
      <c r="G79" s="19">
        <v>1592.5528105979238</v>
      </c>
      <c r="H79" s="20">
        <f t="shared" si="24"/>
        <v>334.43609022556399</v>
      </c>
      <c r="I79" s="21">
        <f t="shared" si="25"/>
        <v>15.925528105979238</v>
      </c>
      <c r="J79" s="22">
        <f>SUM(I79*K6)</f>
        <v>0</v>
      </c>
      <c r="K79" s="23">
        <f t="shared" si="26"/>
        <v>0</v>
      </c>
    </row>
    <row r="80" spans="1:11" x14ac:dyDescent="0.35">
      <c r="A80" s="24" t="s">
        <v>39</v>
      </c>
      <c r="B80" s="17" t="s">
        <v>127</v>
      </c>
      <c r="C80" s="17" t="s">
        <v>57</v>
      </c>
      <c r="D80" s="17">
        <v>30</v>
      </c>
      <c r="E80" s="18">
        <f t="shared" si="23"/>
        <v>630</v>
      </c>
      <c r="F80" s="45">
        <v>76.23</v>
      </c>
      <c r="G80" s="19">
        <v>1926.9889008234873</v>
      </c>
      <c r="H80" s="20">
        <f t="shared" si="24"/>
        <v>404.66766917293234</v>
      </c>
      <c r="I80" s="21">
        <f t="shared" si="25"/>
        <v>19.269889008234873</v>
      </c>
      <c r="J80" s="22">
        <f>SUM(I80*K6)</f>
        <v>0</v>
      </c>
      <c r="K80" s="23">
        <f t="shared" si="26"/>
        <v>0</v>
      </c>
    </row>
    <row r="81" spans="1:11" x14ac:dyDescent="0.35">
      <c r="A81" s="24" t="s">
        <v>42</v>
      </c>
      <c r="B81" s="17" t="s">
        <v>128</v>
      </c>
      <c r="C81" s="17" t="s">
        <v>57</v>
      </c>
      <c r="D81" s="17">
        <v>21</v>
      </c>
      <c r="E81" s="18">
        <f t="shared" si="23"/>
        <v>441</v>
      </c>
      <c r="F81" s="45">
        <v>105.63</v>
      </c>
      <c r="G81" s="19">
        <v>2670.1802124358519</v>
      </c>
      <c r="H81" s="20">
        <f t="shared" si="24"/>
        <v>560.73784461152889</v>
      </c>
      <c r="I81" s="21">
        <f t="shared" si="25"/>
        <v>26.701802124358519</v>
      </c>
      <c r="J81" s="22">
        <f>SUM(I81*K6)</f>
        <v>0</v>
      </c>
      <c r="K81" s="23">
        <f t="shared" si="26"/>
        <v>0</v>
      </c>
    </row>
    <row r="82" spans="1:11" x14ac:dyDescent="0.35">
      <c r="A82" s="24" t="s">
        <v>46</v>
      </c>
      <c r="B82" s="17" t="s">
        <v>129</v>
      </c>
      <c r="C82" s="17" t="s">
        <v>57</v>
      </c>
      <c r="D82" s="17">
        <v>18</v>
      </c>
      <c r="E82" s="18">
        <f t="shared" si="23"/>
        <v>378</v>
      </c>
      <c r="F82" s="45">
        <v>161.07</v>
      </c>
      <c r="G82" s="19">
        <v>4071.6266857620244</v>
      </c>
      <c r="H82" s="20">
        <f t="shared" si="24"/>
        <v>855.04160401002503</v>
      </c>
      <c r="I82" s="21">
        <f t="shared" si="25"/>
        <v>40.716266857620241</v>
      </c>
      <c r="J82" s="22">
        <f>SUM(I82*K6)</f>
        <v>0</v>
      </c>
      <c r="K82" s="23">
        <f t="shared" si="26"/>
        <v>0</v>
      </c>
    </row>
    <row r="83" spans="1:11" x14ac:dyDescent="0.35">
      <c r="A83" s="24" t="s">
        <v>49</v>
      </c>
      <c r="B83" s="17" t="s">
        <v>130</v>
      </c>
      <c r="C83" s="17" t="s">
        <v>57</v>
      </c>
      <c r="D83" s="17">
        <v>14</v>
      </c>
      <c r="E83" s="18">
        <f t="shared" si="23"/>
        <v>294</v>
      </c>
      <c r="F83" s="45">
        <v>215.46</v>
      </c>
      <c r="G83" s="19">
        <v>5446.5306122448983</v>
      </c>
      <c r="H83" s="20">
        <f t="shared" si="24"/>
        <v>1143.7714285714287</v>
      </c>
      <c r="I83" s="21">
        <f t="shared" si="25"/>
        <v>54.465306122448986</v>
      </c>
      <c r="J83" s="22">
        <f>SUM(I83*K6)</f>
        <v>0</v>
      </c>
      <c r="K83" s="23">
        <f t="shared" si="26"/>
        <v>0</v>
      </c>
    </row>
    <row r="84" spans="1:11" ht="15" thickBot="1" x14ac:dyDescent="0.4">
      <c r="A84" s="25" t="s">
        <v>52</v>
      </c>
      <c r="B84" s="26" t="s">
        <v>131</v>
      </c>
      <c r="C84" s="26" t="s">
        <v>57</v>
      </c>
      <c r="D84" s="26">
        <v>10</v>
      </c>
      <c r="E84" s="27">
        <f t="shared" si="23"/>
        <v>210</v>
      </c>
      <c r="F84" s="46">
        <v>315</v>
      </c>
      <c r="G84" s="28">
        <v>7962.7640529896171</v>
      </c>
      <c r="H84" s="29">
        <f t="shared" si="24"/>
        <v>1672.1804511278197</v>
      </c>
      <c r="I84" s="30">
        <f t="shared" si="25"/>
        <v>79.627640529896169</v>
      </c>
      <c r="J84" s="31">
        <f>SUM(I84*K6)</f>
        <v>0</v>
      </c>
      <c r="K84" s="32">
        <f t="shared" si="26"/>
        <v>0</v>
      </c>
    </row>
    <row r="85" spans="1:11" ht="15" thickBot="1" x14ac:dyDescent="0.4">
      <c r="B85" s="1"/>
      <c r="C85" s="1"/>
      <c r="D85" s="1"/>
      <c r="E85" s="1"/>
      <c r="F85" s="1"/>
      <c r="G85" s="2"/>
      <c r="H85" s="3"/>
      <c r="I85" s="3"/>
      <c r="J85" s="3"/>
      <c r="K85" s="3"/>
    </row>
    <row r="86" spans="1:11" ht="15" thickBot="1" x14ac:dyDescent="0.4">
      <c r="A86" s="56" t="s">
        <v>132</v>
      </c>
      <c r="B86" s="57"/>
      <c r="C86" s="58"/>
      <c r="D86" s="54" t="s">
        <v>133</v>
      </c>
      <c r="E86" s="59"/>
      <c r="F86" s="1"/>
      <c r="G86" s="2"/>
      <c r="H86" s="3"/>
      <c r="I86" s="3"/>
      <c r="J86" s="3"/>
      <c r="K86" s="3"/>
    </row>
    <row r="87" spans="1:11" x14ac:dyDescent="0.35">
      <c r="A87" s="11" t="s">
        <v>10</v>
      </c>
      <c r="B87" s="12" t="s">
        <v>11</v>
      </c>
      <c r="C87" s="12" t="s">
        <v>12</v>
      </c>
      <c r="D87" s="12" t="s">
        <v>13</v>
      </c>
      <c r="E87" s="12" t="s">
        <v>14</v>
      </c>
      <c r="F87" s="12" t="s">
        <v>15</v>
      </c>
      <c r="G87" s="13" t="s">
        <v>16</v>
      </c>
      <c r="H87" s="14" t="s">
        <v>17</v>
      </c>
      <c r="I87" s="14" t="s">
        <v>18</v>
      </c>
      <c r="J87" s="14" t="s">
        <v>19</v>
      </c>
      <c r="K87" s="15" t="s">
        <v>20</v>
      </c>
    </row>
    <row r="88" spans="1:11" x14ac:dyDescent="0.35">
      <c r="A88" s="24" t="s">
        <v>27</v>
      </c>
      <c r="B88" s="17" t="s">
        <v>134</v>
      </c>
      <c r="C88" s="17" t="s">
        <v>135</v>
      </c>
      <c r="D88" s="17">
        <v>120</v>
      </c>
      <c r="E88" s="18">
        <f t="shared" ref="E88:E93" si="27">SUM(D88*21)</f>
        <v>2520</v>
      </c>
      <c r="F88" s="17">
        <v>17.850000000000001</v>
      </c>
      <c r="G88" s="19">
        <v>564.93084563260004</v>
      </c>
      <c r="H88" s="20">
        <f t="shared" ref="H88:H93" si="28">SUM((G88/100)*21)</f>
        <v>118.63547758284601</v>
      </c>
      <c r="I88" s="21">
        <f t="shared" ref="I88:I93" si="29">SUM(G88/100)</f>
        <v>5.6493084563260005</v>
      </c>
      <c r="J88" s="22">
        <f>SUM(I88*K6)</f>
        <v>0</v>
      </c>
      <c r="K88" s="23">
        <f t="shared" ref="K88:K93" si="30">SUM(J88*21)</f>
        <v>0</v>
      </c>
    </row>
    <row r="89" spans="1:11" x14ac:dyDescent="0.35">
      <c r="A89" s="24" t="s">
        <v>30</v>
      </c>
      <c r="B89" s="17" t="s">
        <v>136</v>
      </c>
      <c r="C89" s="17" t="s">
        <v>137</v>
      </c>
      <c r="D89" s="17">
        <v>84</v>
      </c>
      <c r="E89" s="18">
        <f t="shared" si="27"/>
        <v>1764</v>
      </c>
      <c r="F89" s="17">
        <v>23.73</v>
      </c>
      <c r="G89" s="19">
        <v>751.02571242922124</v>
      </c>
      <c r="H89" s="20">
        <f t="shared" si="28"/>
        <v>157.71539961013644</v>
      </c>
      <c r="I89" s="21">
        <f t="shared" si="29"/>
        <v>7.5102571242922123</v>
      </c>
      <c r="J89" s="22">
        <f>SUM(I89*K6)</f>
        <v>0</v>
      </c>
      <c r="K89" s="23">
        <f t="shared" si="30"/>
        <v>0</v>
      </c>
    </row>
    <row r="90" spans="1:11" x14ac:dyDescent="0.35">
      <c r="A90" s="24" t="s">
        <v>33</v>
      </c>
      <c r="B90" s="17" t="s">
        <v>138</v>
      </c>
      <c r="C90" s="17" t="s">
        <v>139</v>
      </c>
      <c r="D90" s="17">
        <v>60</v>
      </c>
      <c r="E90" s="18">
        <f t="shared" si="27"/>
        <v>1260</v>
      </c>
      <c r="F90" s="17">
        <v>35.28</v>
      </c>
      <c r="G90" s="19">
        <v>1091.617933723197</v>
      </c>
      <c r="H90" s="20">
        <f t="shared" si="28"/>
        <v>229.23976608187138</v>
      </c>
      <c r="I90" s="21">
        <f t="shared" si="29"/>
        <v>10.91617933723197</v>
      </c>
      <c r="J90" s="22">
        <f>SUM(I90*K6)</f>
        <v>0</v>
      </c>
      <c r="K90" s="23">
        <f t="shared" si="30"/>
        <v>0</v>
      </c>
    </row>
    <row r="91" spans="1:11" x14ac:dyDescent="0.35">
      <c r="A91" s="24" t="s">
        <v>36</v>
      </c>
      <c r="B91" s="17" t="s">
        <v>140</v>
      </c>
      <c r="C91" s="17" t="s">
        <v>141</v>
      </c>
      <c r="D91" s="17">
        <v>42</v>
      </c>
      <c r="E91" s="18">
        <f t="shared" si="27"/>
        <v>882</v>
      </c>
      <c r="F91" s="17">
        <v>47.67</v>
      </c>
      <c r="G91" s="19">
        <v>1474.98375568551</v>
      </c>
      <c r="H91" s="20">
        <f t="shared" si="28"/>
        <v>309.74658869395711</v>
      </c>
      <c r="I91" s="21">
        <f t="shared" si="29"/>
        <v>14.7498375568551</v>
      </c>
      <c r="J91" s="22">
        <f>SUM(I91*K6)</f>
        <v>0</v>
      </c>
      <c r="K91" s="23">
        <f t="shared" si="30"/>
        <v>0</v>
      </c>
    </row>
    <row r="92" spans="1:11" x14ac:dyDescent="0.35">
      <c r="A92" s="24" t="s">
        <v>39</v>
      </c>
      <c r="B92" s="17" t="s">
        <v>142</v>
      </c>
      <c r="C92" s="17" t="s">
        <v>143</v>
      </c>
      <c r="D92" s="17">
        <v>36</v>
      </c>
      <c r="E92" s="18">
        <f t="shared" si="27"/>
        <v>756</v>
      </c>
      <c r="F92" s="17">
        <v>57.12</v>
      </c>
      <c r="G92" s="19">
        <v>1767.3814165042236</v>
      </c>
      <c r="H92" s="20">
        <f t="shared" si="28"/>
        <v>371.15009746588692</v>
      </c>
      <c r="I92" s="21">
        <f t="shared" si="29"/>
        <v>17.673814165042234</v>
      </c>
      <c r="J92" s="22">
        <f>SUM(I92*K6)</f>
        <v>0</v>
      </c>
      <c r="K92" s="23">
        <f t="shared" si="30"/>
        <v>0</v>
      </c>
    </row>
    <row r="93" spans="1:11" ht="15" thickBot="1" x14ac:dyDescent="0.4">
      <c r="A93" s="25" t="s">
        <v>42</v>
      </c>
      <c r="B93" s="26" t="s">
        <v>144</v>
      </c>
      <c r="C93" s="26" t="s">
        <v>145</v>
      </c>
      <c r="D93" s="26">
        <v>26</v>
      </c>
      <c r="E93" s="27">
        <f t="shared" si="27"/>
        <v>546</v>
      </c>
      <c r="F93" s="26">
        <v>76.86</v>
      </c>
      <c r="G93" s="28">
        <v>2378.1676413255364</v>
      </c>
      <c r="H93" s="29">
        <f t="shared" si="28"/>
        <v>499.41520467836267</v>
      </c>
      <c r="I93" s="30">
        <f t="shared" si="29"/>
        <v>23.781676413255365</v>
      </c>
      <c r="J93" s="31">
        <f>SUM(I93*K6)</f>
        <v>0</v>
      </c>
      <c r="K93" s="32">
        <f t="shared" si="30"/>
        <v>0</v>
      </c>
    </row>
    <row r="94" spans="1:11" ht="15" thickBot="1" x14ac:dyDescent="0.4">
      <c r="B94" s="1"/>
      <c r="C94" s="1"/>
      <c r="D94" s="1"/>
      <c r="E94" s="1"/>
      <c r="F94" s="1"/>
      <c r="G94" s="2"/>
      <c r="H94" s="3"/>
      <c r="I94" s="3"/>
      <c r="J94" s="3"/>
      <c r="K94" s="3"/>
    </row>
    <row r="95" spans="1:11" ht="15" thickBot="1" x14ac:dyDescent="0.4">
      <c r="A95" s="56" t="s">
        <v>146</v>
      </c>
      <c r="B95" s="57"/>
      <c r="C95" s="58"/>
      <c r="D95" s="54" t="s">
        <v>133</v>
      </c>
      <c r="E95" s="59"/>
      <c r="F95" s="1"/>
      <c r="G95" s="2"/>
      <c r="H95" s="3"/>
      <c r="I95" s="3"/>
      <c r="J95" s="3"/>
      <c r="K95" s="3"/>
    </row>
    <row r="96" spans="1:11" x14ac:dyDescent="0.35">
      <c r="A96" s="11" t="s">
        <v>10</v>
      </c>
      <c r="B96" s="12" t="s">
        <v>11</v>
      </c>
      <c r="C96" s="12" t="s">
        <v>12</v>
      </c>
      <c r="D96" s="12" t="s">
        <v>13</v>
      </c>
      <c r="E96" s="12" t="s">
        <v>14</v>
      </c>
      <c r="F96" s="12" t="s">
        <v>15</v>
      </c>
      <c r="G96" s="13" t="s">
        <v>16</v>
      </c>
      <c r="H96" s="14" t="s">
        <v>17</v>
      </c>
      <c r="I96" s="14" t="s">
        <v>18</v>
      </c>
      <c r="J96" s="14" t="s">
        <v>19</v>
      </c>
      <c r="K96" s="15" t="s">
        <v>20</v>
      </c>
    </row>
    <row r="97" spans="1:11" x14ac:dyDescent="0.35">
      <c r="A97" s="24" t="s">
        <v>46</v>
      </c>
      <c r="B97" s="17" t="s">
        <v>147</v>
      </c>
      <c r="C97" s="17" t="s">
        <v>148</v>
      </c>
      <c r="D97" s="17">
        <v>18</v>
      </c>
      <c r="E97" s="18">
        <f t="shared" ref="E97:E99" si="31">SUM(D97*21)</f>
        <v>378</v>
      </c>
      <c r="F97" s="37">
        <v>121.8</v>
      </c>
      <c r="G97" s="19">
        <v>3768.6809616634177</v>
      </c>
      <c r="H97" s="20">
        <f t="shared" ref="H97:H99" si="32">SUM((G97/100)*21)</f>
        <v>791.42300194931772</v>
      </c>
      <c r="I97" s="21">
        <f t="shared" ref="I97:I99" si="33">SUM(G97/100)</f>
        <v>37.686809616634179</v>
      </c>
      <c r="J97" s="22">
        <f>SUM(I97*K6)</f>
        <v>0</v>
      </c>
      <c r="K97" s="23">
        <f t="shared" ref="K97:K99" si="34">SUM(J97*21)</f>
        <v>0</v>
      </c>
    </row>
    <row r="98" spans="1:11" x14ac:dyDescent="0.35">
      <c r="A98" s="24" t="s">
        <v>49</v>
      </c>
      <c r="B98" s="17" t="s">
        <v>149</v>
      </c>
      <c r="C98" s="17" t="s">
        <v>150</v>
      </c>
      <c r="D98" s="17">
        <v>14</v>
      </c>
      <c r="E98" s="18">
        <f t="shared" si="31"/>
        <v>294</v>
      </c>
      <c r="F98" s="37">
        <v>159.18</v>
      </c>
      <c r="G98" s="19">
        <v>4925.276153346329</v>
      </c>
      <c r="H98" s="20">
        <f t="shared" si="32"/>
        <v>1034.3079922027291</v>
      </c>
      <c r="I98" s="21">
        <f t="shared" si="33"/>
        <v>49.252761533463293</v>
      </c>
      <c r="J98" s="22">
        <f>SUM(I98*K6)</f>
        <v>0</v>
      </c>
      <c r="K98" s="23">
        <f t="shared" si="34"/>
        <v>0</v>
      </c>
    </row>
    <row r="99" spans="1:11" ht="15" thickBot="1" x14ac:dyDescent="0.4">
      <c r="A99" s="25" t="s">
        <v>52</v>
      </c>
      <c r="B99" s="26" t="s">
        <v>151</v>
      </c>
      <c r="C99" s="26" t="s">
        <v>152</v>
      </c>
      <c r="D99" s="26">
        <v>10</v>
      </c>
      <c r="E99" s="27">
        <f t="shared" si="31"/>
        <v>210</v>
      </c>
      <c r="F99" s="38">
        <v>226.8</v>
      </c>
      <c r="G99" s="28">
        <v>7017.5438596491222</v>
      </c>
      <c r="H99" s="29">
        <f t="shared" si="32"/>
        <v>1473.6842105263156</v>
      </c>
      <c r="I99" s="30">
        <f t="shared" si="33"/>
        <v>70.175438596491219</v>
      </c>
      <c r="J99" s="31">
        <f>SUM(I99*K6)</f>
        <v>0</v>
      </c>
      <c r="K99" s="32">
        <f t="shared" si="34"/>
        <v>0</v>
      </c>
    </row>
    <row r="100" spans="1:11" ht="15" thickBot="1" x14ac:dyDescent="0.4">
      <c r="B100" s="1"/>
      <c r="C100" s="1"/>
      <c r="D100" s="1"/>
      <c r="E100" s="1"/>
      <c r="F100" s="1"/>
      <c r="G100" s="2"/>
      <c r="H100" s="3"/>
      <c r="I100" s="3"/>
      <c r="J100" s="3"/>
      <c r="K100" s="3"/>
    </row>
    <row r="101" spans="1:11" ht="15" thickBot="1" x14ac:dyDescent="0.4">
      <c r="A101" s="56" t="s">
        <v>153</v>
      </c>
      <c r="B101" s="57"/>
      <c r="C101" s="58"/>
      <c r="D101" s="1"/>
      <c r="E101" s="33"/>
      <c r="F101" s="1"/>
      <c r="G101" s="2"/>
      <c r="H101" s="3"/>
      <c r="I101" s="3"/>
      <c r="J101" s="3"/>
      <c r="K101" s="3"/>
    </row>
    <row r="102" spans="1:11" x14ac:dyDescent="0.35">
      <c r="A102" s="11" t="s">
        <v>10</v>
      </c>
      <c r="B102" s="12" t="s">
        <v>11</v>
      </c>
      <c r="C102" s="12" t="s">
        <v>12</v>
      </c>
      <c r="D102" s="12" t="s">
        <v>13</v>
      </c>
      <c r="E102" s="12" t="s">
        <v>14</v>
      </c>
      <c r="F102" s="12" t="s">
        <v>15</v>
      </c>
      <c r="G102" s="13" t="s">
        <v>16</v>
      </c>
      <c r="H102" s="14" t="s">
        <v>17</v>
      </c>
      <c r="I102" s="14" t="s">
        <v>18</v>
      </c>
      <c r="J102" s="14" t="s">
        <v>19</v>
      </c>
      <c r="K102" s="15" t="s">
        <v>20</v>
      </c>
    </row>
    <row r="103" spans="1:11" x14ac:dyDescent="0.35">
      <c r="A103" s="16" t="s">
        <v>21</v>
      </c>
      <c r="B103" s="17" t="s">
        <v>154</v>
      </c>
      <c r="C103" s="17" t="s">
        <v>155</v>
      </c>
      <c r="D103" s="17">
        <v>24</v>
      </c>
      <c r="E103" s="18">
        <f t="shared" ref="E103:E113" si="35">SUM(D103*21)</f>
        <v>504</v>
      </c>
      <c r="F103" s="17">
        <v>9.0299999999999994</v>
      </c>
      <c r="G103" s="19">
        <v>1728.3437164339418</v>
      </c>
      <c r="H103" s="20">
        <f>SUM((G103/100)*21)</f>
        <v>362.95218045112779</v>
      </c>
      <c r="I103" s="21">
        <f>SUM(G103/100)</f>
        <v>17.283437164339418</v>
      </c>
      <c r="J103" s="22">
        <f>SUM(I103*K6)</f>
        <v>0</v>
      </c>
      <c r="K103" s="23">
        <f>SUM(J103*21)</f>
        <v>0</v>
      </c>
    </row>
    <row r="104" spans="1:11" x14ac:dyDescent="0.35">
      <c r="A104" s="16" t="s">
        <v>24</v>
      </c>
      <c r="B104" s="17" t="s">
        <v>156</v>
      </c>
      <c r="C104" s="17" t="s">
        <v>157</v>
      </c>
      <c r="D104" s="17">
        <v>18</v>
      </c>
      <c r="E104" s="18">
        <f t="shared" si="35"/>
        <v>378</v>
      </c>
      <c r="F104" s="17">
        <v>11.97</v>
      </c>
      <c r="G104" s="19">
        <v>2105.8818474758323</v>
      </c>
      <c r="H104" s="20">
        <f t="shared" ref="H104:H113" si="36">SUM((G104/100)*21)</f>
        <v>442.23518796992477</v>
      </c>
      <c r="I104" s="21">
        <f t="shared" ref="I104:I113" si="37">SUM(G104/100)</f>
        <v>21.058818474758322</v>
      </c>
      <c r="J104" s="22">
        <f>SUM(I104*K6)</f>
        <v>0</v>
      </c>
      <c r="K104" s="23">
        <f t="shared" ref="K104:K113" si="38">SUM(J104*21)</f>
        <v>0</v>
      </c>
    </row>
    <row r="105" spans="1:11" x14ac:dyDescent="0.35">
      <c r="A105" s="24" t="s">
        <v>27</v>
      </c>
      <c r="B105" s="17" t="s">
        <v>158</v>
      </c>
      <c r="C105" s="17" t="s">
        <v>159</v>
      </c>
      <c r="D105" s="17">
        <v>120</v>
      </c>
      <c r="E105" s="18">
        <f t="shared" si="35"/>
        <v>2520</v>
      </c>
      <c r="F105" s="17">
        <v>18.059999999999999</v>
      </c>
      <c r="G105" s="19">
        <v>601.045470819907</v>
      </c>
      <c r="H105" s="20">
        <f t="shared" si="36"/>
        <v>126.21954887218047</v>
      </c>
      <c r="I105" s="21">
        <f t="shared" si="37"/>
        <v>6.0104547081990702</v>
      </c>
      <c r="J105" s="22">
        <f>SUM(I105*K6)</f>
        <v>0</v>
      </c>
      <c r="K105" s="23">
        <f t="shared" si="38"/>
        <v>0</v>
      </c>
    </row>
    <row r="106" spans="1:11" x14ac:dyDescent="0.35">
      <c r="A106" s="24" t="s">
        <v>30</v>
      </c>
      <c r="B106" s="17" t="s">
        <v>160</v>
      </c>
      <c r="C106" s="17" t="s">
        <v>161</v>
      </c>
      <c r="D106" s="17">
        <v>84</v>
      </c>
      <c r="E106" s="18">
        <f t="shared" si="35"/>
        <v>1764</v>
      </c>
      <c r="F106" s="17">
        <v>23.94</v>
      </c>
      <c r="G106" s="19">
        <v>796.73469387755108</v>
      </c>
      <c r="H106" s="20">
        <f t="shared" si="36"/>
        <v>167.31428571428572</v>
      </c>
      <c r="I106" s="21">
        <f t="shared" si="37"/>
        <v>7.9673469387755107</v>
      </c>
      <c r="J106" s="22">
        <f>SUM(I106*K6)</f>
        <v>0</v>
      </c>
      <c r="K106" s="23">
        <f t="shared" si="38"/>
        <v>0</v>
      </c>
    </row>
    <row r="107" spans="1:11" x14ac:dyDescent="0.35">
      <c r="A107" s="24" t="s">
        <v>33</v>
      </c>
      <c r="B107" s="17" t="s">
        <v>162</v>
      </c>
      <c r="C107" s="17" t="s">
        <v>163</v>
      </c>
      <c r="D107" s="17">
        <v>60</v>
      </c>
      <c r="E107" s="18">
        <f t="shared" si="35"/>
        <v>1260</v>
      </c>
      <c r="F107" s="17">
        <v>35.49</v>
      </c>
      <c r="G107" s="19">
        <v>1155.3073159088199</v>
      </c>
      <c r="H107" s="20">
        <f t="shared" si="36"/>
        <v>242.61453634085217</v>
      </c>
      <c r="I107" s="21">
        <f t="shared" si="37"/>
        <v>11.553073159088198</v>
      </c>
      <c r="J107" s="22">
        <f>SUM(I107*K6)</f>
        <v>0</v>
      </c>
      <c r="K107" s="23">
        <f t="shared" si="38"/>
        <v>0</v>
      </c>
    </row>
    <row r="108" spans="1:11" x14ac:dyDescent="0.35">
      <c r="A108" s="24" t="s">
        <v>36</v>
      </c>
      <c r="B108" s="17" t="s">
        <v>164</v>
      </c>
      <c r="C108" s="17" t="s">
        <v>165</v>
      </c>
      <c r="D108" s="17">
        <v>42</v>
      </c>
      <c r="E108" s="18">
        <f t="shared" si="35"/>
        <v>882</v>
      </c>
      <c r="F108" s="17">
        <v>47.88</v>
      </c>
      <c r="G108" s="19">
        <v>1558.639455782313</v>
      </c>
      <c r="H108" s="20">
        <f t="shared" si="36"/>
        <v>327.31428571428575</v>
      </c>
      <c r="I108" s="21">
        <f t="shared" si="37"/>
        <v>15.58639455782313</v>
      </c>
      <c r="J108" s="22">
        <f>SUM(I108*K6)</f>
        <v>0</v>
      </c>
      <c r="K108" s="23">
        <f t="shared" si="38"/>
        <v>0</v>
      </c>
    </row>
    <row r="109" spans="1:11" x14ac:dyDescent="0.35">
      <c r="A109" s="24" t="s">
        <v>39</v>
      </c>
      <c r="B109" s="17" t="s">
        <v>166</v>
      </c>
      <c r="C109" s="17" t="s">
        <v>167</v>
      </c>
      <c r="D109" s="17">
        <v>36</v>
      </c>
      <c r="E109" s="18">
        <f t="shared" si="35"/>
        <v>756</v>
      </c>
      <c r="F109" s="17">
        <v>57.54</v>
      </c>
      <c r="G109" s="19">
        <v>1873.101802124359</v>
      </c>
      <c r="H109" s="20">
        <f t="shared" si="36"/>
        <v>393.35137844611535</v>
      </c>
      <c r="I109" s="21">
        <f t="shared" si="37"/>
        <v>18.731018021243589</v>
      </c>
      <c r="J109" s="22">
        <f>SUM(I109*K6)</f>
        <v>0</v>
      </c>
      <c r="K109" s="23">
        <f t="shared" si="38"/>
        <v>0</v>
      </c>
    </row>
    <row r="110" spans="1:11" x14ac:dyDescent="0.35">
      <c r="A110" s="24" t="s">
        <v>42</v>
      </c>
      <c r="B110" s="17" t="s">
        <v>168</v>
      </c>
      <c r="C110" s="17" t="s">
        <v>169</v>
      </c>
      <c r="D110" s="17">
        <v>26</v>
      </c>
      <c r="E110" s="18">
        <f t="shared" si="35"/>
        <v>546</v>
      </c>
      <c r="F110" s="17">
        <v>77.28</v>
      </c>
      <c r="G110" s="19">
        <v>2515.6987707363651</v>
      </c>
      <c r="H110" s="20">
        <f t="shared" si="36"/>
        <v>528.29674185463671</v>
      </c>
      <c r="I110" s="21">
        <f t="shared" si="37"/>
        <v>25.156987707363651</v>
      </c>
      <c r="J110" s="22">
        <f>SUM(I110*K6)</f>
        <v>0</v>
      </c>
      <c r="K110" s="23">
        <f t="shared" si="38"/>
        <v>0</v>
      </c>
    </row>
    <row r="111" spans="1:11" x14ac:dyDescent="0.35">
      <c r="A111" s="24" t="s">
        <v>46</v>
      </c>
      <c r="B111" s="17" t="s">
        <v>170</v>
      </c>
      <c r="C111" s="17" t="s">
        <v>171</v>
      </c>
      <c r="D111" s="17">
        <v>18</v>
      </c>
      <c r="E111" s="18">
        <f t="shared" si="35"/>
        <v>378</v>
      </c>
      <c r="F111" s="17">
        <v>122.85</v>
      </c>
      <c r="G111" s="19">
        <v>3999.1407089151458</v>
      </c>
      <c r="H111" s="20">
        <f t="shared" si="36"/>
        <v>839.81954887218058</v>
      </c>
      <c r="I111" s="21">
        <f t="shared" si="37"/>
        <v>39.991407089151458</v>
      </c>
      <c r="J111" s="22">
        <f>SUM(I111*K6)</f>
        <v>0</v>
      </c>
      <c r="K111" s="23">
        <f t="shared" si="38"/>
        <v>0</v>
      </c>
    </row>
    <row r="112" spans="1:11" x14ac:dyDescent="0.35">
      <c r="A112" s="24" t="s">
        <v>49</v>
      </c>
      <c r="B112" s="17" t="s">
        <v>172</v>
      </c>
      <c r="C112" s="17" t="s">
        <v>173</v>
      </c>
      <c r="D112" s="17">
        <v>14</v>
      </c>
      <c r="E112" s="18">
        <f t="shared" si="35"/>
        <v>294</v>
      </c>
      <c r="F112" s="17">
        <v>161.28</v>
      </c>
      <c r="G112" s="19">
        <v>5396.8063014679556</v>
      </c>
      <c r="H112" s="20">
        <f t="shared" si="36"/>
        <v>1133.3293233082707</v>
      </c>
      <c r="I112" s="21">
        <f t="shared" si="37"/>
        <v>53.968063014679558</v>
      </c>
      <c r="J112" s="22">
        <f>SUM(I112*K6)</f>
        <v>0</v>
      </c>
      <c r="K112" s="23">
        <f t="shared" si="38"/>
        <v>0</v>
      </c>
    </row>
    <row r="113" spans="1:11" ht="15" thickBot="1" x14ac:dyDescent="0.4">
      <c r="A113" s="25" t="s">
        <v>52</v>
      </c>
      <c r="B113" s="26" t="s">
        <v>174</v>
      </c>
      <c r="C113" s="26" t="s">
        <v>175</v>
      </c>
      <c r="D113" s="26">
        <v>10</v>
      </c>
      <c r="E113" s="27">
        <f t="shared" si="35"/>
        <v>210</v>
      </c>
      <c r="F113" s="26">
        <v>229.32</v>
      </c>
      <c r="G113" s="28">
        <v>7673.5839598997491</v>
      </c>
      <c r="H113" s="29">
        <f t="shared" si="36"/>
        <v>1611.4526315789471</v>
      </c>
      <c r="I113" s="30">
        <f t="shared" si="37"/>
        <v>76.735839598997487</v>
      </c>
      <c r="J113" s="31">
        <f>SUM(I113*K6)</f>
        <v>0</v>
      </c>
      <c r="K113" s="32">
        <f t="shared" si="38"/>
        <v>0</v>
      </c>
    </row>
    <row r="114" spans="1:11" ht="15" thickBot="1" x14ac:dyDescent="0.4">
      <c r="B114" s="1"/>
      <c r="C114" s="1"/>
      <c r="D114" s="1"/>
      <c r="E114" s="1"/>
      <c r="F114" s="1"/>
      <c r="G114" s="2"/>
      <c r="H114" s="3"/>
      <c r="I114" s="3"/>
      <c r="J114" s="3"/>
      <c r="K114" s="3"/>
    </row>
    <row r="115" spans="1:11" ht="15" thickBot="1" x14ac:dyDescent="0.4">
      <c r="A115" s="56" t="s">
        <v>176</v>
      </c>
      <c r="B115" s="57"/>
      <c r="C115" s="58"/>
      <c r="D115" s="1"/>
      <c r="E115" s="33"/>
      <c r="F115" s="1"/>
      <c r="G115" s="2"/>
      <c r="H115" s="3"/>
      <c r="I115" s="3"/>
      <c r="J115" s="3"/>
      <c r="K115" s="3"/>
    </row>
    <row r="116" spans="1:11" x14ac:dyDescent="0.35">
      <c r="A116" s="11" t="s">
        <v>10</v>
      </c>
      <c r="B116" s="12" t="s">
        <v>11</v>
      </c>
      <c r="C116" s="12" t="s">
        <v>12</v>
      </c>
      <c r="D116" s="12" t="s">
        <v>13</v>
      </c>
      <c r="E116" s="12" t="s">
        <v>14</v>
      </c>
      <c r="F116" s="12" t="s">
        <v>15</v>
      </c>
      <c r="G116" s="13" t="s">
        <v>16</v>
      </c>
      <c r="H116" s="14" t="s">
        <v>17</v>
      </c>
      <c r="I116" s="14" t="s">
        <v>18</v>
      </c>
      <c r="J116" s="14" t="s">
        <v>19</v>
      </c>
      <c r="K116" s="15" t="s">
        <v>20</v>
      </c>
    </row>
    <row r="117" spans="1:11" ht="15" thickBot="1" x14ac:dyDescent="0.4">
      <c r="A117" s="25" t="s">
        <v>36</v>
      </c>
      <c r="B117" s="26" t="s">
        <v>177</v>
      </c>
      <c r="C117" s="26" t="s">
        <v>57</v>
      </c>
      <c r="D117" s="26">
        <v>42</v>
      </c>
      <c r="E117" s="27">
        <f t="shared" ref="E117" si="39">SUM(D117*21)</f>
        <v>882</v>
      </c>
      <c r="F117" s="26">
        <v>41.04</v>
      </c>
      <c r="G117" s="28">
        <v>1558.639455782313</v>
      </c>
      <c r="H117" s="29">
        <f>SUM((G117/100)*18)</f>
        <v>280.55510204081634</v>
      </c>
      <c r="I117" s="30">
        <f t="shared" ref="I117" si="40">SUM(G117/100)</f>
        <v>15.58639455782313</v>
      </c>
      <c r="J117" s="31">
        <f>SUM(I117*K6)</f>
        <v>0</v>
      </c>
      <c r="K117" s="32">
        <f>SUM(J117*18)</f>
        <v>0</v>
      </c>
    </row>
    <row r="118" spans="1:11" ht="15" thickBot="1" x14ac:dyDescent="0.4">
      <c r="B118" s="1"/>
      <c r="C118" s="1"/>
      <c r="D118" s="1"/>
      <c r="E118" s="1"/>
      <c r="F118" s="1"/>
      <c r="G118" s="2"/>
      <c r="H118" s="3"/>
      <c r="I118" s="3"/>
      <c r="J118" s="3"/>
      <c r="K118" s="3"/>
    </row>
    <row r="119" spans="1:11" ht="15" thickBot="1" x14ac:dyDescent="0.4">
      <c r="A119" s="56" t="s">
        <v>178</v>
      </c>
      <c r="B119" s="57"/>
      <c r="C119" s="58"/>
      <c r="D119" s="1"/>
      <c r="E119" s="1"/>
      <c r="F119" s="1"/>
      <c r="G119" s="2"/>
      <c r="H119" s="3"/>
      <c r="I119" s="3"/>
      <c r="J119" s="3"/>
      <c r="K119" s="3"/>
    </row>
    <row r="120" spans="1:11" x14ac:dyDescent="0.35">
      <c r="A120" s="11" t="s">
        <v>10</v>
      </c>
      <c r="B120" s="12" t="s">
        <v>11</v>
      </c>
      <c r="C120" s="12" t="s">
        <v>12</v>
      </c>
      <c r="D120" s="12" t="s">
        <v>13</v>
      </c>
      <c r="E120" s="12" t="s">
        <v>14</v>
      </c>
      <c r="F120" s="12" t="s">
        <v>15</v>
      </c>
      <c r="G120" s="13" t="s">
        <v>16</v>
      </c>
      <c r="H120" s="14" t="s">
        <v>17</v>
      </c>
      <c r="I120" s="14" t="s">
        <v>18</v>
      </c>
      <c r="J120" s="14" t="s">
        <v>19</v>
      </c>
      <c r="K120" s="15" t="s">
        <v>20</v>
      </c>
    </row>
    <row r="121" spans="1:11" x14ac:dyDescent="0.35">
      <c r="A121" s="24" t="s">
        <v>27</v>
      </c>
      <c r="B121" s="17" t="s">
        <v>179</v>
      </c>
      <c r="C121" s="17" t="s">
        <v>180</v>
      </c>
      <c r="D121" s="17">
        <v>120</v>
      </c>
      <c r="E121" s="18">
        <f>SUM(D121*10)</f>
        <v>1200</v>
      </c>
      <c r="F121" s="45">
        <v>8.5</v>
      </c>
      <c r="G121" s="19">
        <v>594.05656999641974</v>
      </c>
      <c r="H121" s="20">
        <f>SUM((G121/100)*10)</f>
        <v>59.40565699964197</v>
      </c>
      <c r="I121" s="21">
        <f>SUM(G121/100)</f>
        <v>5.9405656999641971</v>
      </c>
      <c r="J121" s="22">
        <f>SUM(I121*K6)</f>
        <v>0</v>
      </c>
      <c r="K121" s="23">
        <f>SUM(J121*10)</f>
        <v>0</v>
      </c>
    </row>
    <row r="122" spans="1:11" x14ac:dyDescent="0.35">
      <c r="A122" s="24" t="s">
        <v>30</v>
      </c>
      <c r="B122" s="17" t="s">
        <v>181</v>
      </c>
      <c r="C122" s="17" t="s">
        <v>182</v>
      </c>
      <c r="D122" s="17">
        <v>84</v>
      </c>
      <c r="E122" s="18">
        <f t="shared" ref="E122:E129" si="41">SUM(D122*10)</f>
        <v>840</v>
      </c>
      <c r="F122" s="45">
        <v>11.3</v>
      </c>
      <c r="G122" s="19">
        <v>789.74579305406382</v>
      </c>
      <c r="H122" s="20">
        <f t="shared" ref="H122:H129" si="42">SUM((G122/100)*10)</f>
        <v>78.97457930540638</v>
      </c>
      <c r="I122" s="21">
        <f t="shared" ref="I122:I129" si="43">SUM(G122/100)</f>
        <v>7.8974579305406385</v>
      </c>
      <c r="J122" s="22">
        <f>SUM(I122*K6)</f>
        <v>0</v>
      </c>
      <c r="K122" s="23">
        <f t="shared" ref="K122:K129" si="44">SUM(J122*10)</f>
        <v>0</v>
      </c>
    </row>
    <row r="123" spans="1:11" x14ac:dyDescent="0.35">
      <c r="A123" s="24" t="s">
        <v>33</v>
      </c>
      <c r="B123" s="17" t="s">
        <v>183</v>
      </c>
      <c r="C123" s="17" t="s">
        <v>184</v>
      </c>
      <c r="D123" s="17">
        <v>60</v>
      </c>
      <c r="E123" s="18">
        <f t="shared" si="41"/>
        <v>600</v>
      </c>
      <c r="F123" s="45">
        <v>16.8</v>
      </c>
      <c r="G123" s="19">
        <v>1148.4711779448621</v>
      </c>
      <c r="H123" s="20">
        <f t="shared" si="42"/>
        <v>114.84711779448622</v>
      </c>
      <c r="I123" s="21">
        <f t="shared" si="43"/>
        <v>11.484711779448622</v>
      </c>
      <c r="J123" s="22">
        <f>SUM(I123*K6)</f>
        <v>0</v>
      </c>
      <c r="K123" s="23">
        <f t="shared" si="44"/>
        <v>0</v>
      </c>
    </row>
    <row r="124" spans="1:11" x14ac:dyDescent="0.35">
      <c r="A124" s="24" t="s">
        <v>36</v>
      </c>
      <c r="B124" s="17" t="s">
        <v>185</v>
      </c>
      <c r="C124" s="17" t="s">
        <v>186</v>
      </c>
      <c r="D124" s="17">
        <v>42</v>
      </c>
      <c r="E124" s="18">
        <f t="shared" si="41"/>
        <v>420</v>
      </c>
      <c r="F124" s="45">
        <v>22.7</v>
      </c>
      <c r="G124" s="19">
        <v>1551.8033178183557</v>
      </c>
      <c r="H124" s="20">
        <f t="shared" si="42"/>
        <v>155.18033178183558</v>
      </c>
      <c r="I124" s="21">
        <f t="shared" si="43"/>
        <v>15.518033178183558</v>
      </c>
      <c r="J124" s="22">
        <f>SUM(I124*K6)</f>
        <v>0</v>
      </c>
      <c r="K124" s="23">
        <f t="shared" si="44"/>
        <v>0</v>
      </c>
    </row>
    <row r="125" spans="1:11" x14ac:dyDescent="0.35">
      <c r="A125" s="24" t="s">
        <v>39</v>
      </c>
      <c r="B125" s="17" t="s">
        <v>187</v>
      </c>
      <c r="C125" s="17" t="s">
        <v>188</v>
      </c>
      <c r="D125" s="17">
        <v>36</v>
      </c>
      <c r="E125" s="18">
        <f t="shared" si="41"/>
        <v>360</v>
      </c>
      <c r="F125" s="45">
        <v>27.2</v>
      </c>
      <c r="G125" s="19">
        <v>1859.4295261964437</v>
      </c>
      <c r="H125" s="20">
        <f t="shared" si="42"/>
        <v>185.94295261964436</v>
      </c>
      <c r="I125" s="21">
        <f t="shared" si="43"/>
        <v>18.594295261964437</v>
      </c>
      <c r="J125" s="22">
        <f>SUM(I125*K6)</f>
        <v>0</v>
      </c>
      <c r="K125" s="23">
        <f t="shared" si="44"/>
        <v>0</v>
      </c>
    </row>
    <row r="126" spans="1:11" x14ac:dyDescent="0.35">
      <c r="A126" s="24" t="s">
        <v>42</v>
      </c>
      <c r="B126" s="17" t="s">
        <v>189</v>
      </c>
      <c r="C126" s="17" t="s">
        <v>190</v>
      </c>
      <c r="D126" s="17">
        <v>26</v>
      </c>
      <c r="E126" s="18">
        <f t="shared" si="41"/>
        <v>260</v>
      </c>
      <c r="F126" s="45">
        <v>36.6</v>
      </c>
      <c r="G126" s="19">
        <v>2502.0264948084505</v>
      </c>
      <c r="H126" s="20">
        <f t="shared" si="42"/>
        <v>250.20264948084505</v>
      </c>
      <c r="I126" s="21">
        <f t="shared" si="43"/>
        <v>25.020264948084506</v>
      </c>
      <c r="J126" s="22">
        <f>SUM(I126*K6)</f>
        <v>0</v>
      </c>
      <c r="K126" s="23">
        <f t="shared" si="44"/>
        <v>0</v>
      </c>
    </row>
    <row r="127" spans="1:11" x14ac:dyDescent="0.35">
      <c r="A127" s="24" t="s">
        <v>46</v>
      </c>
      <c r="B127" s="17" t="s">
        <v>191</v>
      </c>
      <c r="C127" s="17" t="s">
        <v>192</v>
      </c>
      <c r="D127" s="17">
        <v>18</v>
      </c>
      <c r="E127" s="18">
        <f t="shared" si="41"/>
        <v>180</v>
      </c>
      <c r="F127" s="45">
        <v>58</v>
      </c>
      <c r="G127" s="19">
        <v>3964.9600190953583</v>
      </c>
      <c r="H127" s="20">
        <f t="shared" si="42"/>
        <v>396.49600190953583</v>
      </c>
      <c r="I127" s="21">
        <f t="shared" si="43"/>
        <v>39.649600190953585</v>
      </c>
      <c r="J127" s="22">
        <f>SUM(I127*K6)</f>
        <v>0</v>
      </c>
      <c r="K127" s="23">
        <f t="shared" si="44"/>
        <v>0</v>
      </c>
    </row>
    <row r="128" spans="1:11" x14ac:dyDescent="0.35">
      <c r="A128" s="24" t="s">
        <v>49</v>
      </c>
      <c r="B128" s="17" t="s">
        <v>193</v>
      </c>
      <c r="C128" s="17" t="s">
        <v>194</v>
      </c>
      <c r="D128" s="17">
        <v>14</v>
      </c>
      <c r="E128" s="18">
        <f t="shared" si="41"/>
        <v>140</v>
      </c>
      <c r="F128" s="45">
        <v>75.8</v>
      </c>
      <c r="G128" s="19">
        <v>5181.7925766797962</v>
      </c>
      <c r="H128" s="20">
        <f t="shared" si="42"/>
        <v>518.17925766797964</v>
      </c>
      <c r="I128" s="21">
        <f t="shared" si="43"/>
        <v>51.817925766797963</v>
      </c>
      <c r="J128" s="22">
        <f>SUM(I128*K6)</f>
        <v>0</v>
      </c>
      <c r="K128" s="23">
        <f t="shared" si="44"/>
        <v>0</v>
      </c>
    </row>
    <row r="129" spans="1:11" ht="15" thickBot="1" x14ac:dyDescent="0.4">
      <c r="A129" s="25" t="s">
        <v>52</v>
      </c>
      <c r="B129" s="26" t="s">
        <v>195</v>
      </c>
      <c r="C129" s="26" t="s">
        <v>196</v>
      </c>
      <c r="D129" s="26">
        <v>10</v>
      </c>
      <c r="E129" s="27">
        <f t="shared" si="41"/>
        <v>100</v>
      </c>
      <c r="F129" s="46">
        <v>91.2</v>
      </c>
      <c r="G129" s="28">
        <v>7383.0290010741137</v>
      </c>
      <c r="H129" s="29">
        <f t="shared" si="42"/>
        <v>738.30290010741135</v>
      </c>
      <c r="I129" s="30">
        <f t="shared" si="43"/>
        <v>73.830290010741138</v>
      </c>
      <c r="J129" s="31">
        <f>SUM(I129*K6)</f>
        <v>0</v>
      </c>
      <c r="K129" s="32">
        <f t="shared" si="44"/>
        <v>0</v>
      </c>
    </row>
  </sheetData>
  <mergeCells count="3">
    <mergeCell ref="D2:I2"/>
    <mergeCell ref="D3:I3"/>
    <mergeCell ref="A9:C9"/>
  </mergeCells>
  <hyperlinks>
    <hyperlink ref="K4" r:id="rId1"/>
  </hyperlinks>
  <pageMargins left="0.7" right="0.7" top="0.75" bottom="0.75" header="0.3" footer="0.3"/>
  <pageSetup scale="53" fitToHeight="2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Brooke</dc:creator>
  <cp:lastModifiedBy>Evans, Brooke</cp:lastModifiedBy>
  <dcterms:created xsi:type="dcterms:W3CDTF">2025-06-20T13:43:56Z</dcterms:created>
  <dcterms:modified xsi:type="dcterms:W3CDTF">2025-09-03T14:52:37Z</dcterms:modified>
</cp:coreProperties>
</file>