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8" i="1"/>
  <c r="H48" i="1"/>
  <c r="E49" i="1"/>
  <c r="H49" i="1"/>
  <c r="E50" i="1"/>
  <c r="H50" i="1"/>
  <c r="E51" i="1"/>
  <c r="H51" i="1"/>
  <c r="E52" i="1"/>
  <c r="H52" i="1"/>
  <c r="E56" i="1"/>
  <c r="H56" i="1"/>
  <c r="E57" i="1"/>
  <c r="H57" i="1"/>
  <c r="E58" i="1"/>
  <c r="H58" i="1"/>
  <c r="E59" i="1"/>
  <c r="H59" i="1"/>
  <c r="E60" i="1"/>
  <c r="H60" i="1"/>
  <c r="E61" i="1"/>
  <c r="H61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7" i="1"/>
  <c r="H77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E88" i="1"/>
  <c r="H88" i="1"/>
  <c r="E89" i="1"/>
  <c r="H89" i="1"/>
  <c r="I89" i="1" l="1"/>
  <c r="I88" i="1"/>
  <c r="I87" i="1"/>
  <c r="I86" i="1"/>
  <c r="I85" i="1"/>
  <c r="I84" i="1"/>
  <c r="I83" i="1"/>
  <c r="I82" i="1"/>
  <c r="I81" i="1"/>
  <c r="I77" i="1"/>
  <c r="J77" i="1" s="1"/>
  <c r="I73" i="1"/>
  <c r="I72" i="1"/>
  <c r="I71" i="1"/>
  <c r="I70" i="1"/>
  <c r="I69" i="1"/>
  <c r="I68" i="1"/>
  <c r="I67" i="1"/>
  <c r="J67" i="1" s="1"/>
  <c r="K67" i="1" s="1"/>
  <c r="I66" i="1"/>
  <c r="I65" i="1"/>
  <c r="I61" i="1"/>
  <c r="I60" i="1"/>
  <c r="I59" i="1"/>
  <c r="I58" i="1"/>
  <c r="I57" i="1"/>
  <c r="I56" i="1"/>
  <c r="J60" i="1" l="1"/>
  <c r="K60" i="1" s="1"/>
  <c r="J88" i="1"/>
  <c r="K88" i="1" s="1"/>
  <c r="J65" i="1"/>
  <c r="K65" i="1" s="1"/>
  <c r="J83" i="1"/>
  <c r="K83" i="1" s="1"/>
  <c r="J84" i="1"/>
  <c r="K84" i="1" s="1"/>
  <c r="J57" i="1"/>
  <c r="K57" i="1" s="1"/>
  <c r="J73" i="1"/>
  <c r="K73" i="1" s="1"/>
  <c r="J87" i="1"/>
  <c r="K87" i="1" s="1"/>
  <c r="J82" i="1"/>
  <c r="K82" i="1" s="1"/>
  <c r="J58" i="1"/>
  <c r="K58" i="1" s="1"/>
  <c r="J69" i="1"/>
  <c r="K69" i="1" s="1"/>
  <c r="J56" i="1"/>
  <c r="K56" i="1" s="1"/>
  <c r="J72" i="1"/>
  <c r="K72" i="1" s="1"/>
  <c r="J86" i="1"/>
  <c r="K86" i="1" s="1"/>
  <c r="J70" i="1"/>
  <c r="K70" i="1" s="1"/>
  <c r="J68" i="1"/>
  <c r="K68" i="1" s="1"/>
  <c r="J66" i="1"/>
  <c r="K66" i="1" s="1"/>
  <c r="J71" i="1"/>
  <c r="K71" i="1" s="1"/>
  <c r="J85" i="1"/>
  <c r="K85" i="1" s="1"/>
  <c r="J61" i="1"/>
  <c r="K61" i="1" s="1"/>
  <c r="J59" i="1"/>
  <c r="K59" i="1" s="1"/>
  <c r="J81" i="1"/>
  <c r="K81" i="1" s="1"/>
  <c r="J89" i="1"/>
  <c r="K89" i="1" s="1"/>
  <c r="K77" i="1"/>
  <c r="I19" i="1"/>
  <c r="J19" i="1" s="1"/>
  <c r="K19" i="1" s="1"/>
  <c r="I18" i="1"/>
  <c r="I17" i="1"/>
  <c r="J17" i="1" s="1"/>
  <c r="I16" i="1"/>
  <c r="J16" i="1" s="1"/>
  <c r="J18" i="1" l="1"/>
  <c r="K18" i="1" s="1"/>
  <c r="K17" i="1"/>
  <c r="K16" i="1"/>
  <c r="I52" i="1" l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4" i="1" l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2" i="1"/>
  <c r="J32" i="1" s="1"/>
  <c r="I31" i="1"/>
  <c r="J31" i="1" s="1"/>
  <c r="I30" i="1"/>
  <c r="J30" i="1" s="1"/>
  <c r="I29" i="1"/>
  <c r="J29" i="1" s="1"/>
  <c r="I28" i="1"/>
  <c r="I27" i="1"/>
  <c r="J27" i="1" s="1"/>
  <c r="I26" i="1"/>
  <c r="J26" i="1" s="1"/>
  <c r="I25" i="1"/>
  <c r="J25" i="1" s="1"/>
  <c r="I24" i="1"/>
  <c r="J24" i="1" s="1"/>
  <c r="K24" i="1" l="1"/>
  <c r="K25" i="1"/>
  <c r="J28" i="1"/>
  <c r="K28" i="1" s="1"/>
  <c r="K32" i="1"/>
  <c r="K31" i="1"/>
  <c r="K30" i="1"/>
  <c r="K29" i="1"/>
  <c r="K27" i="1"/>
  <c r="K26" i="1"/>
  <c r="I20" i="1" l="1"/>
  <c r="J20" i="1" s="1"/>
  <c r="I15" i="1"/>
  <c r="J15" i="1" s="1"/>
  <c r="I14" i="1"/>
  <c r="J14" i="1" s="1"/>
  <c r="I13" i="1"/>
  <c r="J13" i="1" s="1"/>
  <c r="I12" i="1"/>
  <c r="J12" i="1" s="1"/>
  <c r="I11" i="1"/>
  <c r="J11" i="1" s="1"/>
  <c r="K13" i="1" l="1"/>
  <c r="K12" i="1"/>
  <c r="K20" i="1" s="1"/>
  <c r="K11" i="1"/>
  <c r="K14" i="1"/>
  <c r="K15" i="1" l="1"/>
</calcChain>
</file>

<file path=xl/sharedStrings.xml><?xml version="1.0" encoding="utf-8"?>
<sst xmlns="http://schemas.openxmlformats.org/spreadsheetml/2006/main" count="279" uniqueCount="145">
  <si>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</si>
  <si>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</si>
  <si>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</si>
  <si>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</si>
  <si>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</si>
  <si>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</si>
  <si>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</si>
  <si>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</si>
  <si>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</si>
  <si>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Size</t>
  </si>
  <si>
    <t xml:space="preserve">Code </t>
  </si>
  <si>
    <t>Alt. Code</t>
  </si>
  <si>
    <t xml:space="preserve">Bundle </t>
  </si>
  <si>
    <t>Weight / Length</t>
  </si>
  <si>
    <t>List / CFT</t>
  </si>
  <si>
    <t xml:space="preserve">Invoice / Ft. </t>
  </si>
  <si>
    <t>Invoice / Length</t>
  </si>
  <si>
    <t>Ft. / Bundle</t>
  </si>
  <si>
    <t>List / Ft.</t>
  </si>
  <si>
    <t>List / Length</t>
  </si>
  <si>
    <t>500 Green Street</t>
  </si>
  <si>
    <t>Woodbridge, NJ 07095</t>
  </si>
  <si>
    <t>Phone - 800-526-5104</t>
  </si>
  <si>
    <t>www.ksdusa.com</t>
  </si>
  <si>
    <t>Multiplier &gt;</t>
  </si>
  <si>
    <t xml:space="preserve">Black Plain End x 21' Sch. 40 ASTM A53-A Type F </t>
  </si>
  <si>
    <t>Domestic CW Steel Pipe List Price Sheet</t>
  </si>
  <si>
    <t>Effective Sept. 18, 2022</t>
  </si>
  <si>
    <t>PST-F-091822</t>
  </si>
  <si>
    <t xml:space="preserve">3-1/2" </t>
  </si>
  <si>
    <t>D1/221BPE</t>
  </si>
  <si>
    <t>D3/421BPE</t>
  </si>
  <si>
    <t>D121BPE</t>
  </si>
  <si>
    <t>D11/421BPE</t>
  </si>
  <si>
    <t>D11/221BPE</t>
  </si>
  <si>
    <t>D221BPE</t>
  </si>
  <si>
    <t>D21/221BPE-CW</t>
  </si>
  <si>
    <t>D321BPE-CW</t>
  </si>
  <si>
    <t>D421BPE-CW</t>
  </si>
  <si>
    <t xml:space="preserve">D31/221BPE </t>
  </si>
  <si>
    <t>583-2520PED</t>
  </si>
  <si>
    <t>584-2520PED</t>
  </si>
  <si>
    <t>585-2520PED</t>
  </si>
  <si>
    <t>586-2520PED</t>
  </si>
  <si>
    <t>587-2520PED</t>
  </si>
  <si>
    <t>588-2520PED</t>
  </si>
  <si>
    <t>-</t>
  </si>
  <si>
    <t>D1/221BTC</t>
  </si>
  <si>
    <t>D3/421BTC</t>
  </si>
  <si>
    <t>D121BTC</t>
  </si>
  <si>
    <t>D11/421BTC</t>
  </si>
  <si>
    <t>D11/221BTC</t>
  </si>
  <si>
    <t>D221BTC</t>
  </si>
  <si>
    <t>D21/221BTC</t>
  </si>
  <si>
    <t>D321BTC</t>
  </si>
  <si>
    <t>D421BTC</t>
  </si>
  <si>
    <t>583-2520HCCD</t>
  </si>
  <si>
    <t>584-2520HCCD</t>
  </si>
  <si>
    <t>585-2520HCCD</t>
  </si>
  <si>
    <t>586-2520HCCD</t>
  </si>
  <si>
    <t>587-2520HCCD</t>
  </si>
  <si>
    <t>588-2520HCCD</t>
  </si>
  <si>
    <t>589-2520HCCD</t>
  </si>
  <si>
    <t>590-2520HCCD</t>
  </si>
  <si>
    <t>591-2520HCCD</t>
  </si>
  <si>
    <t xml:space="preserve">Black T &amp; C x 21' Sch. 40 ASTM A53-A Type F </t>
  </si>
  <si>
    <t>D1/210BTBE</t>
  </si>
  <si>
    <t xml:space="preserve">Black TBE  x 10' Sch. 40 ASTM A53-A Type F </t>
  </si>
  <si>
    <t>D3/4210BTBE</t>
  </si>
  <si>
    <t>D110BTBE</t>
  </si>
  <si>
    <t>D11/410BTBE</t>
  </si>
  <si>
    <t>D11/210BTBE</t>
  </si>
  <si>
    <t>D210BTBE</t>
  </si>
  <si>
    <t>D21/210BTBE</t>
  </si>
  <si>
    <t>D310BTBE</t>
  </si>
  <si>
    <t>D410BTBE</t>
  </si>
  <si>
    <t>583-1200HCD</t>
  </si>
  <si>
    <t>584-1200HCD</t>
  </si>
  <si>
    <t>585-1200HCD</t>
  </si>
  <si>
    <t>586-1200HCD</t>
  </si>
  <si>
    <t>587-1200HCD</t>
  </si>
  <si>
    <t>588-1200HCD</t>
  </si>
  <si>
    <t>589-1200HCD</t>
  </si>
  <si>
    <t>590-1200HCD</t>
  </si>
  <si>
    <t>591-1200HCD</t>
  </si>
  <si>
    <t xml:space="preserve">Black Plain End x 21' Sch. 80 XH ASTM A53-A Type F </t>
  </si>
  <si>
    <t>D1/221XHBPE</t>
  </si>
  <si>
    <t>D3/421XHBPE</t>
  </si>
  <si>
    <t>D121XHBPE</t>
  </si>
  <si>
    <t>D11/421XHBPE</t>
  </si>
  <si>
    <t>D11/221XHBPE</t>
  </si>
  <si>
    <t>D1/221GPE</t>
  </si>
  <si>
    <t>D3/421GPE</t>
  </si>
  <si>
    <t>D121GPE</t>
  </si>
  <si>
    <t>D11/421GPE</t>
  </si>
  <si>
    <t>D11/221GPE</t>
  </si>
  <si>
    <t>D221GPE</t>
  </si>
  <si>
    <t xml:space="preserve">Galv. Plain End x 21' Sch. 40 ASTM A53-A Type F </t>
  </si>
  <si>
    <t xml:space="preserve">Galv. T &amp; C x 21' Sch. 40 ASTM A53-A Type F </t>
  </si>
  <si>
    <t>563-2520HCCD</t>
  </si>
  <si>
    <t>564-2520HCCD</t>
  </si>
  <si>
    <t>563-2520PED</t>
  </si>
  <si>
    <t>564-2520PED</t>
  </si>
  <si>
    <t>565-2520PED</t>
  </si>
  <si>
    <t>566-2520PED</t>
  </si>
  <si>
    <t>567-2520PED</t>
  </si>
  <si>
    <t>568-2520PED</t>
  </si>
  <si>
    <t>565-2520HCCD</t>
  </si>
  <si>
    <t>566-2520HCCD</t>
  </si>
  <si>
    <t>567-2520HCCD</t>
  </si>
  <si>
    <t>568-2520HCCD</t>
  </si>
  <si>
    <t>569-2520HCCD</t>
  </si>
  <si>
    <t>570-2520HCCD</t>
  </si>
  <si>
    <t>571-2520HCCD</t>
  </si>
  <si>
    <t>D1/221GTC</t>
  </si>
  <si>
    <t>D3/421GTC</t>
  </si>
  <si>
    <t>D121GTC</t>
  </si>
  <si>
    <t>D11/421GTC</t>
  </si>
  <si>
    <t>D11/221GTC</t>
  </si>
  <si>
    <t>D221GTC</t>
  </si>
  <si>
    <t>D21/221GTC</t>
  </si>
  <si>
    <t>D321GTC</t>
  </si>
  <si>
    <t>D421GTC</t>
  </si>
  <si>
    <t>D11/418GTC</t>
  </si>
  <si>
    <t xml:space="preserve">Galv. TBE  x 10' Sch. 40 ASTM A53-A Type F </t>
  </si>
  <si>
    <t>563-1200HCD</t>
  </si>
  <si>
    <t>564-1200HCD</t>
  </si>
  <si>
    <t>565-1200HCD</t>
  </si>
  <si>
    <t>566-1200HCD</t>
  </si>
  <si>
    <t>567-1200HCD</t>
  </si>
  <si>
    <t>568-1200HCD</t>
  </si>
  <si>
    <t>569-1200HCD</t>
  </si>
  <si>
    <t>570-1200HCD</t>
  </si>
  <si>
    <t>571-1200HCD</t>
  </si>
  <si>
    <t>D1/210GTBE</t>
  </si>
  <si>
    <t>D3/4210GTBE</t>
  </si>
  <si>
    <t>D110GTBE</t>
  </si>
  <si>
    <t>D11/410GTBE</t>
  </si>
  <si>
    <t>D11/210GTBE</t>
  </si>
  <si>
    <t>D210GTBE</t>
  </si>
  <si>
    <t>D21/210GTBE</t>
  </si>
  <si>
    <t>D310GTBE</t>
  </si>
  <si>
    <t>D410GTBE</t>
  </si>
  <si>
    <t xml:space="preserve">Galv. T &amp; C x 18' Sch. 40 ASTM A53-A Type F </t>
  </si>
  <si>
    <t>(supersedes PST-040422)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</si>
</sst>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&quot;$&quot;#,##0.000"/>
    <numFmt numFmtId="166" formatCode="&quot;$&quot;#,##0.00"/>
    <numFmt numFmtId="167" formatCode="#,##0.00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4" fillId="0" borderId="0" xfId="1" applyNumberFormat="1" applyAlignment="1">
      <alignment horizontal="center"/>
    </xf>
    <xf numFmtId="14" fontId="0" fillId="0" borderId="0" xfId="0" applyNumberForma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876300</xdr:colOff>
      <xdr:row>4</xdr:row>
      <xdr:rowOff>188902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2600326" cy="9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workbookViewId="0">
      <selection activeCell="K6" sqref="K6"/>
    </sheetView>
  </sheetViews>
  <sheetFormatPr defaultRowHeight="15" x14ac:dyDescent="0.25"/>
  <cols>
    <col min="1" max="1" width="10.42578125" customWidth="1"/>
    <col min="2" max="2" width="17.85546875" style="1" customWidth="1"/>
    <col min="3" max="3" width="18.28515625" style="1" customWidth="1"/>
    <col min="4" max="4" width="9.140625" style="1"/>
    <col min="5" max="5" width="13.7109375" style="1" customWidth="1"/>
    <col min="6" max="6" width="18.140625" style="1" customWidth="1"/>
    <col min="7" max="9" width="14.140625" style="2" customWidth="1"/>
    <col min="10" max="10" width="13.140625" style="2" customWidth="1"/>
    <col min="11" max="11" width="16.42578125" style="2" customWidth="1"/>
  </cols>
  <sheetData>
    <row r="1" spans="1:21" x14ac:dyDescent="0.25">
      <c r="J1" s="14"/>
      <c r="K1" s="14" t="s">
        <v>20</v>
      </c>
    </row>
    <row r="2" spans="1:21" x14ac:dyDescent="0.25">
      <c r="E2" s="21" t="s">
        <v>26</v>
      </c>
      <c r="F2" s="21"/>
      <c r="G2" s="21"/>
      <c r="H2" s="21"/>
      <c r="K2" s="14" t="s">
        <v>21</v>
      </c>
    </row>
    <row r="3" spans="1:21" x14ac:dyDescent="0.25">
      <c r="E3" s="22" t="s">
        <v>27</v>
      </c>
      <c r="F3" s="22"/>
      <c r="G3" s="22"/>
      <c r="H3" s="22"/>
      <c r="K3" s="14" t="s">
        <v>22</v>
      </c>
    </row>
    <row r="4" spans="1:21" x14ac:dyDescent="0.25">
      <c r="K4" s="15" t="s">
        <v>23</v>
      </c>
    </row>
    <row r="5" spans="1:21" ht="15.75" thickBot="1" x14ac:dyDescent="0.3">
      <c r="K5" s="12"/>
    </row>
    <row r="6" spans="1:21" ht="15.75" thickBot="1" x14ac:dyDescent="0.3">
      <c r="A6" s="7"/>
      <c r="J6" s="11" t="s">
        <v>24</v>
      </c>
      <c r="K6" s="20"/>
    </row>
    <row r="7" spans="1:21" x14ac:dyDescent="0.25">
      <c r="A7" s="19" t="s">
        <v>28</v>
      </c>
      <c r="K7" s="11"/>
    </row>
    <row r="8" spans="1:21" x14ac:dyDescent="0.25">
      <c r="A8" t="s">
        <v>144</v>
      </c>
    </row>
    <row r="9" spans="1:21" x14ac:dyDescent="0.25">
      <c r="A9" s="8" t="s">
        <v>25</v>
      </c>
      <c r="B9" s="9"/>
      <c r="C9" s="9"/>
    </row>
    <row r="10" spans="1:21" s="5" customFormat="1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5" t="s">
        <v>17</v>
      </c>
      <c r="F10" s="5" t="s">
        <v>13</v>
      </c>
      <c r="G10" s="6" t="s">
        <v>14</v>
      </c>
      <c r="H10" s="6" t="s">
        <v>19</v>
      </c>
      <c r="I10" s="6" t="s">
        <v>18</v>
      </c>
      <c r="J10" s="6" t="s">
        <v>15</v>
      </c>
      <c r="K10" s="6" t="s">
        <v>16</v>
      </c>
    </row>
    <row r="11" spans="1:21" x14ac:dyDescent="0.25">
      <c r="A11" s="1" t="s">
        <v>0</v>
      </c>
      <c r="B11" s="1" t="s">
        <v>30</v>
      </c>
      <c r="C11" s="1" t="s">
        <v>40</v>
      </c>
      <c r="D11" s="1">
        <v>127</v>
      </c>
      <c r="E11" s="4">
        <f t="shared" ref="E11:E20" si="0">SUM(D11*21)</f>
        <v>2667</v>
      </c>
      <c r="F11" s="13">
        <v>17.850000000000001</v>
      </c>
      <c r="G11" s="3">
        <v>577.75</v>
      </c>
      <c r="H11" s="3">
        <f t="shared" ref="H11:H20" si="1">SUM((G11/100)*21)</f>
        <v>121.3275</v>
      </c>
      <c r="I11" s="2">
        <f t="shared" ref="I11:I20" si="2">SUM(G11/100)</f>
        <v>5.7774999999999999</v>
      </c>
      <c r="J11" s="10">
        <f>SUM(I11*K6)</f>
        <v>0</v>
      </c>
      <c r="K11" s="10">
        <f t="shared" ref="K11:K20" si="3">SUM(J11*21)</f>
        <v>0</v>
      </c>
    </row>
    <row r="12" spans="1:21" x14ac:dyDescent="0.25">
      <c r="A12" s="1" t="s">
        <v>1</v>
      </c>
      <c r="B12" s="1" t="s">
        <v>31</v>
      </c>
      <c r="C12" s="1" t="s">
        <v>41</v>
      </c>
      <c r="D12" s="1">
        <v>91</v>
      </c>
      <c r="E12" s="4">
        <f t="shared" si="0"/>
        <v>1911</v>
      </c>
      <c r="F12" s="13">
        <v>23.73</v>
      </c>
      <c r="G12" s="3">
        <v>691.67</v>
      </c>
      <c r="H12" s="3">
        <f t="shared" si="1"/>
        <v>145.25069999999999</v>
      </c>
      <c r="I12" s="2">
        <f t="shared" si="2"/>
        <v>6.9166999999999996</v>
      </c>
      <c r="J12" s="10">
        <f>SUM(I12*K6)</f>
        <v>0</v>
      </c>
      <c r="K12" s="10">
        <f t="shared" si="3"/>
        <v>0</v>
      </c>
    </row>
    <row r="13" spans="1:21" x14ac:dyDescent="0.25">
      <c r="A13" s="1" t="s">
        <v>2</v>
      </c>
      <c r="B13" s="1" t="s">
        <v>32</v>
      </c>
      <c r="C13" s="1" t="s">
        <v>42</v>
      </c>
      <c r="D13" s="1">
        <v>70</v>
      </c>
      <c r="E13" s="4">
        <f t="shared" si="0"/>
        <v>1470</v>
      </c>
      <c r="F13" s="13">
        <v>35.28</v>
      </c>
      <c r="G13" s="3">
        <v>834.34</v>
      </c>
      <c r="H13" s="3">
        <f t="shared" si="1"/>
        <v>175.21140000000003</v>
      </c>
      <c r="I13" s="2">
        <f t="shared" si="2"/>
        <v>8.3434000000000008</v>
      </c>
      <c r="J13" s="10">
        <f>SUM(I13*K6)</f>
        <v>0</v>
      </c>
      <c r="K13" s="10">
        <f t="shared" si="3"/>
        <v>0</v>
      </c>
    </row>
    <row r="14" spans="1:21" x14ac:dyDescent="0.25">
      <c r="A14" s="1" t="s">
        <v>3</v>
      </c>
      <c r="B14" s="1" t="s">
        <v>33</v>
      </c>
      <c r="C14" s="1" t="s">
        <v>43</v>
      </c>
      <c r="D14" s="1">
        <v>51</v>
      </c>
      <c r="E14" s="4">
        <f t="shared" si="0"/>
        <v>1071</v>
      </c>
      <c r="F14" s="13">
        <v>47.67</v>
      </c>
      <c r="G14" s="3">
        <v>1127.3399999999999</v>
      </c>
      <c r="H14" s="3">
        <f t="shared" si="1"/>
        <v>236.74139999999997</v>
      </c>
      <c r="I14" s="2">
        <f t="shared" si="2"/>
        <v>11.273399999999999</v>
      </c>
      <c r="J14" s="10">
        <f>SUM(I14*K6)</f>
        <v>0</v>
      </c>
      <c r="K14" s="10">
        <f t="shared" si="3"/>
        <v>0</v>
      </c>
      <c r="U14" s="16"/>
    </row>
    <row r="15" spans="1:21" x14ac:dyDescent="0.25">
      <c r="A15" s="1" t="s">
        <v>4</v>
      </c>
      <c r="B15" s="1" t="s">
        <v>34</v>
      </c>
      <c r="C15" s="1" t="s">
        <v>44</v>
      </c>
      <c r="D15" s="1">
        <v>44</v>
      </c>
      <c r="E15" s="4">
        <f t="shared" si="0"/>
        <v>924</v>
      </c>
      <c r="F15" s="13">
        <v>57.12</v>
      </c>
      <c r="G15" s="3">
        <v>1346.31</v>
      </c>
      <c r="H15" s="3">
        <f t="shared" si="1"/>
        <v>282.7251</v>
      </c>
      <c r="I15" s="2">
        <f t="shared" si="2"/>
        <v>13.463099999999999</v>
      </c>
      <c r="J15" s="10">
        <f>SUM(I15*K6)</f>
        <v>0</v>
      </c>
      <c r="K15" s="10">
        <f t="shared" si="3"/>
        <v>0</v>
      </c>
    </row>
    <row r="16" spans="1:21" x14ac:dyDescent="0.25">
      <c r="A16" s="1" t="s">
        <v>5</v>
      </c>
      <c r="B16" s="1" t="s">
        <v>35</v>
      </c>
      <c r="C16" s="1" t="s">
        <v>45</v>
      </c>
      <c r="D16" s="1">
        <v>30</v>
      </c>
      <c r="E16" s="4">
        <f t="shared" ref="E16:E19" si="4">SUM(D16*21)</f>
        <v>630</v>
      </c>
      <c r="F16" s="13">
        <v>76.86</v>
      </c>
      <c r="G16" s="3">
        <v>1812.66</v>
      </c>
      <c r="H16" s="3">
        <f t="shared" ref="H16:H18" si="5">SUM((G16/100)*21)</f>
        <v>380.65859999999998</v>
      </c>
      <c r="I16" s="2">
        <f t="shared" ref="I16:I18" si="6">SUM(G16/100)</f>
        <v>18.1266</v>
      </c>
      <c r="J16" s="10">
        <f>SUM(I16*K6)</f>
        <v>0</v>
      </c>
      <c r="K16" s="10">
        <f t="shared" ref="K16:K18" si="7">SUM(J16*21)</f>
        <v>0</v>
      </c>
    </row>
    <row r="17" spans="1:11" x14ac:dyDescent="0.25">
      <c r="A17" s="1" t="s">
        <v>6</v>
      </c>
      <c r="B17" s="1" t="s">
        <v>36</v>
      </c>
      <c r="C17" s="1" t="s">
        <v>46</v>
      </c>
      <c r="D17" s="1">
        <v>20</v>
      </c>
      <c r="E17" s="4">
        <f t="shared" si="4"/>
        <v>420</v>
      </c>
      <c r="F17" s="13">
        <v>121.8</v>
      </c>
      <c r="G17" s="3">
        <v>3218.15</v>
      </c>
      <c r="H17" s="3">
        <f t="shared" si="5"/>
        <v>675.81150000000002</v>
      </c>
      <c r="I17" s="2">
        <f t="shared" si="6"/>
        <v>32.1815</v>
      </c>
      <c r="J17" s="10">
        <f>SUM(I17*K6)</f>
        <v>0</v>
      </c>
      <c r="K17" s="10">
        <f t="shared" si="7"/>
        <v>0</v>
      </c>
    </row>
    <row r="18" spans="1:11" x14ac:dyDescent="0.25">
      <c r="A18" s="1" t="s">
        <v>7</v>
      </c>
      <c r="B18" s="1" t="s">
        <v>37</v>
      </c>
      <c r="C18" s="1" t="s">
        <v>46</v>
      </c>
      <c r="D18" s="1">
        <v>13</v>
      </c>
      <c r="E18" s="4">
        <f t="shared" si="4"/>
        <v>273</v>
      </c>
      <c r="F18" s="13">
        <v>159.81</v>
      </c>
      <c r="G18" s="3">
        <v>4213.0200000000004</v>
      </c>
      <c r="H18" s="3">
        <f t="shared" si="5"/>
        <v>884.7342000000001</v>
      </c>
      <c r="I18" s="2">
        <f t="shared" si="6"/>
        <v>42.130200000000002</v>
      </c>
      <c r="J18" s="10">
        <f>SUM(I18*K6)</f>
        <v>0</v>
      </c>
      <c r="K18" s="10">
        <f t="shared" si="7"/>
        <v>0</v>
      </c>
    </row>
    <row r="19" spans="1:11" x14ac:dyDescent="0.25">
      <c r="A19" s="1" t="s">
        <v>29</v>
      </c>
      <c r="B19" s="1" t="s">
        <v>39</v>
      </c>
      <c r="C19" s="1" t="s">
        <v>46</v>
      </c>
      <c r="D19" s="1">
        <v>10</v>
      </c>
      <c r="E19" s="4">
        <f t="shared" si="4"/>
        <v>210</v>
      </c>
      <c r="F19" s="13">
        <v>191.31</v>
      </c>
      <c r="G19" s="3">
        <v>5063.47</v>
      </c>
      <c r="H19" s="3">
        <f t="shared" ref="H19" si="8">SUM((G19/100)*21)</f>
        <v>1063.3287</v>
      </c>
      <c r="I19" s="2">
        <f t="shared" ref="I19" si="9">SUM(G19/100)</f>
        <v>50.634700000000002</v>
      </c>
      <c r="J19" s="10">
        <f t="shared" ref="J19" si="10">SUM(I19*K6)</f>
        <v>0</v>
      </c>
      <c r="K19" s="10">
        <f t="shared" ref="K19" si="11">SUM(J19*21)</f>
        <v>0</v>
      </c>
    </row>
    <row r="20" spans="1:11" x14ac:dyDescent="0.25">
      <c r="A20" s="1" t="s">
        <v>8</v>
      </c>
      <c r="B20" s="1" t="s">
        <v>38</v>
      </c>
      <c r="C20" s="1" t="s">
        <v>46</v>
      </c>
      <c r="D20" s="1">
        <v>10</v>
      </c>
      <c r="E20" s="4">
        <f t="shared" si="0"/>
        <v>210</v>
      </c>
      <c r="F20" s="13">
        <v>226.8</v>
      </c>
      <c r="G20" s="3">
        <v>5997.21</v>
      </c>
      <c r="H20" s="3">
        <f t="shared" si="1"/>
        <v>1259.4141</v>
      </c>
      <c r="I20" s="2">
        <f t="shared" si="2"/>
        <v>59.972099999999998</v>
      </c>
      <c r="J20" s="10">
        <f>SUM(I20*K6)</f>
        <v>0</v>
      </c>
      <c r="K20" s="10">
        <f t="shared" si="3"/>
        <v>0</v>
      </c>
    </row>
    <row r="21" spans="1:11" x14ac:dyDescent="0.25">
      <c r="E21" s="4"/>
    </row>
    <row r="22" spans="1:11" x14ac:dyDescent="0.25">
      <c r="A22" s="8" t="s">
        <v>65</v>
      </c>
      <c r="B22" s="9"/>
      <c r="C22" s="9"/>
      <c r="E22" s="4"/>
    </row>
    <row r="23" spans="1:11" x14ac:dyDescent="0.25">
      <c r="A23" s="5" t="s">
        <v>9</v>
      </c>
      <c r="B23" s="5" t="s">
        <v>10</v>
      </c>
      <c r="C23" s="5" t="s">
        <v>11</v>
      </c>
      <c r="D23" s="5" t="s">
        <v>12</v>
      </c>
      <c r="E23" s="5" t="s">
        <v>17</v>
      </c>
      <c r="F23" s="5" t="s">
        <v>13</v>
      </c>
      <c r="G23" s="6" t="s">
        <v>14</v>
      </c>
      <c r="H23" s="6" t="s">
        <v>19</v>
      </c>
      <c r="I23" s="6" t="s">
        <v>18</v>
      </c>
      <c r="J23" s="6" t="s">
        <v>15</v>
      </c>
      <c r="K23" s="6" t="s">
        <v>16</v>
      </c>
    </row>
    <row r="24" spans="1:11" x14ac:dyDescent="0.25">
      <c r="A24" s="1" t="s">
        <v>0</v>
      </c>
      <c r="B24" s="1" t="s">
        <v>47</v>
      </c>
      <c r="C24" s="1" t="s">
        <v>56</v>
      </c>
      <c r="D24" s="1">
        <v>127</v>
      </c>
      <c r="E24" s="4">
        <f t="shared" ref="E24:E32" si="12">SUM(D24*21)</f>
        <v>2667</v>
      </c>
      <c r="F24" s="1">
        <v>18.059999999999999</v>
      </c>
      <c r="G24" s="3">
        <v>625.63</v>
      </c>
      <c r="H24" s="3">
        <f t="shared" ref="H24:H32" si="13">SUM((G24/100)*21)</f>
        <v>131.38229999999999</v>
      </c>
      <c r="I24" s="2">
        <f t="shared" ref="I24:I32" si="14">SUM(G24/100)</f>
        <v>6.2562999999999995</v>
      </c>
      <c r="J24" s="10">
        <f>SUM(I24*K6)</f>
        <v>0</v>
      </c>
      <c r="K24" s="10">
        <f t="shared" ref="K24:K32" si="15">SUM(J24*21)</f>
        <v>0</v>
      </c>
    </row>
    <row r="25" spans="1:11" x14ac:dyDescent="0.25">
      <c r="A25" s="1" t="s">
        <v>1</v>
      </c>
      <c r="B25" s="1" t="s">
        <v>48</v>
      </c>
      <c r="C25" s="1" t="s">
        <v>57</v>
      </c>
      <c r="D25" s="1">
        <v>91</v>
      </c>
      <c r="E25" s="4">
        <f t="shared" si="12"/>
        <v>1911</v>
      </c>
      <c r="F25" s="1">
        <v>23.94</v>
      </c>
      <c r="G25" s="3">
        <v>755.27</v>
      </c>
      <c r="H25" s="3">
        <f t="shared" si="13"/>
        <v>158.60669999999999</v>
      </c>
      <c r="I25" s="2">
        <f t="shared" si="14"/>
        <v>7.5526999999999997</v>
      </c>
      <c r="J25" s="10">
        <f>SUM(I25*K6)</f>
        <v>0</v>
      </c>
      <c r="K25" s="10">
        <f t="shared" si="15"/>
        <v>0</v>
      </c>
    </row>
    <row r="26" spans="1:11" x14ac:dyDescent="0.25">
      <c r="A26" s="1" t="s">
        <v>2</v>
      </c>
      <c r="B26" s="1" t="s">
        <v>49</v>
      </c>
      <c r="C26" s="1" t="s">
        <v>58</v>
      </c>
      <c r="D26" s="1">
        <v>70</v>
      </c>
      <c r="E26" s="4">
        <f t="shared" si="12"/>
        <v>1470</v>
      </c>
      <c r="F26" s="1">
        <v>35.49</v>
      </c>
      <c r="G26" s="3">
        <v>1018.92</v>
      </c>
      <c r="H26" s="3">
        <f t="shared" si="13"/>
        <v>213.97319999999999</v>
      </c>
      <c r="I26" s="2">
        <f t="shared" si="14"/>
        <v>10.1892</v>
      </c>
      <c r="J26" s="10">
        <f>SUM(I26*K6)</f>
        <v>0</v>
      </c>
      <c r="K26" s="10">
        <f t="shared" si="15"/>
        <v>0</v>
      </c>
    </row>
    <row r="27" spans="1:11" x14ac:dyDescent="0.25">
      <c r="A27" s="1" t="s">
        <v>3</v>
      </c>
      <c r="B27" s="1" t="s">
        <v>50</v>
      </c>
      <c r="C27" s="1" t="s">
        <v>59</v>
      </c>
      <c r="D27" s="1">
        <v>51</v>
      </c>
      <c r="E27" s="4">
        <f t="shared" si="12"/>
        <v>1071</v>
      </c>
      <c r="F27" s="1">
        <v>47.88</v>
      </c>
      <c r="G27" s="3">
        <v>1382.79</v>
      </c>
      <c r="H27" s="3">
        <f t="shared" si="13"/>
        <v>290.38589999999999</v>
      </c>
      <c r="I27" s="2">
        <f t="shared" si="14"/>
        <v>13.8279</v>
      </c>
      <c r="J27" s="10">
        <f>SUM(I27*K6)</f>
        <v>0</v>
      </c>
      <c r="K27" s="10">
        <f t="shared" si="15"/>
        <v>0</v>
      </c>
    </row>
    <row r="28" spans="1:11" x14ac:dyDescent="0.25">
      <c r="A28" s="1" t="s">
        <v>4</v>
      </c>
      <c r="B28" s="1" t="s">
        <v>51</v>
      </c>
      <c r="C28" s="1" t="s">
        <v>60</v>
      </c>
      <c r="D28" s="1">
        <v>44</v>
      </c>
      <c r="E28" s="4">
        <f t="shared" si="12"/>
        <v>924</v>
      </c>
      <c r="F28" s="1">
        <v>57.54</v>
      </c>
      <c r="G28" s="3">
        <v>1655.68</v>
      </c>
      <c r="H28" s="3">
        <f t="shared" si="13"/>
        <v>347.69279999999998</v>
      </c>
      <c r="I28" s="2">
        <f t="shared" si="14"/>
        <v>16.556799999999999</v>
      </c>
      <c r="J28" s="10">
        <f>SUM(I28*K6)</f>
        <v>0</v>
      </c>
      <c r="K28" s="10">
        <f t="shared" si="15"/>
        <v>0</v>
      </c>
    </row>
    <row r="29" spans="1:11" x14ac:dyDescent="0.25">
      <c r="A29" s="1" t="s">
        <v>5</v>
      </c>
      <c r="B29" s="1" t="s">
        <v>52</v>
      </c>
      <c r="C29" s="1" t="s">
        <v>61</v>
      </c>
      <c r="D29" s="1">
        <v>30</v>
      </c>
      <c r="E29" s="4">
        <f t="shared" si="12"/>
        <v>630</v>
      </c>
      <c r="F29" s="1">
        <v>77.28</v>
      </c>
      <c r="G29" s="3">
        <v>2231.89</v>
      </c>
      <c r="H29" s="3">
        <f t="shared" si="13"/>
        <v>468.69689999999997</v>
      </c>
      <c r="I29" s="2">
        <f t="shared" si="14"/>
        <v>22.318899999999999</v>
      </c>
      <c r="J29" s="10">
        <f>SUM(I29*K6)</f>
        <v>0</v>
      </c>
      <c r="K29" s="10">
        <f t="shared" si="15"/>
        <v>0</v>
      </c>
    </row>
    <row r="30" spans="1:11" x14ac:dyDescent="0.25">
      <c r="A30" s="1" t="s">
        <v>6</v>
      </c>
      <c r="B30" s="1" t="s">
        <v>53</v>
      </c>
      <c r="C30" s="1" t="s">
        <v>62</v>
      </c>
      <c r="D30" s="1">
        <v>20</v>
      </c>
      <c r="E30" s="4">
        <f t="shared" si="12"/>
        <v>420</v>
      </c>
      <c r="F30" s="1">
        <v>122.85</v>
      </c>
      <c r="G30" s="3">
        <v>3529.77</v>
      </c>
      <c r="H30" s="3">
        <f t="shared" si="13"/>
        <v>741.25170000000003</v>
      </c>
      <c r="I30" s="2">
        <f t="shared" si="14"/>
        <v>35.297699999999999</v>
      </c>
      <c r="J30" s="10">
        <f>SUM(I30*K6)</f>
        <v>0</v>
      </c>
      <c r="K30" s="10">
        <f t="shared" si="15"/>
        <v>0</v>
      </c>
    </row>
    <row r="31" spans="1:11" x14ac:dyDescent="0.25">
      <c r="A31" s="1" t="s">
        <v>7</v>
      </c>
      <c r="B31" s="1" t="s">
        <v>54</v>
      </c>
      <c r="C31" s="1" t="s">
        <v>63</v>
      </c>
      <c r="D31" s="1">
        <v>13</v>
      </c>
      <c r="E31" s="4">
        <f t="shared" si="12"/>
        <v>273</v>
      </c>
      <c r="F31" s="1">
        <v>161.28</v>
      </c>
      <c r="G31" s="3">
        <v>4621.3999999999996</v>
      </c>
      <c r="H31" s="3">
        <f t="shared" si="13"/>
        <v>970.49399999999991</v>
      </c>
      <c r="I31" s="2">
        <f t="shared" si="14"/>
        <v>46.213999999999999</v>
      </c>
      <c r="J31" s="10">
        <f>SUM(I31*K6)</f>
        <v>0</v>
      </c>
      <c r="K31" s="10">
        <f t="shared" si="15"/>
        <v>0</v>
      </c>
    </row>
    <row r="32" spans="1:11" x14ac:dyDescent="0.25">
      <c r="A32" s="1" t="s">
        <v>8</v>
      </c>
      <c r="B32" s="1" t="s">
        <v>55</v>
      </c>
      <c r="C32" s="1" t="s">
        <v>64</v>
      </c>
      <c r="D32" s="1">
        <v>10</v>
      </c>
      <c r="E32" s="4">
        <f t="shared" si="12"/>
        <v>210</v>
      </c>
      <c r="F32" s="1">
        <v>229.32</v>
      </c>
      <c r="G32" s="3">
        <v>6604.59</v>
      </c>
      <c r="H32" s="3">
        <f t="shared" si="13"/>
        <v>1386.9639</v>
      </c>
      <c r="I32" s="2">
        <f t="shared" si="14"/>
        <v>66.045900000000003</v>
      </c>
      <c r="J32" s="10">
        <f>SUM(I32*K6)</f>
        <v>0</v>
      </c>
      <c r="K32" s="10">
        <f t="shared" si="15"/>
        <v>0</v>
      </c>
    </row>
    <row r="34" spans="1:11" x14ac:dyDescent="0.25">
      <c r="A34" s="8" t="s">
        <v>67</v>
      </c>
      <c r="B34" s="9"/>
      <c r="C34" s="9"/>
    </row>
    <row r="35" spans="1:11" x14ac:dyDescent="0.25">
      <c r="A35" s="5" t="s">
        <v>9</v>
      </c>
      <c r="B35" s="5" t="s">
        <v>10</v>
      </c>
      <c r="C35" s="5" t="s">
        <v>11</v>
      </c>
      <c r="D35" s="5" t="s">
        <v>12</v>
      </c>
      <c r="E35" s="5" t="s">
        <v>17</v>
      </c>
      <c r="F35" s="5" t="s">
        <v>13</v>
      </c>
      <c r="G35" s="6" t="s">
        <v>14</v>
      </c>
      <c r="H35" s="6" t="s">
        <v>19</v>
      </c>
      <c r="I35" s="6" t="s">
        <v>18</v>
      </c>
      <c r="J35" s="6" t="s">
        <v>15</v>
      </c>
      <c r="K35" s="6" t="s">
        <v>16</v>
      </c>
    </row>
    <row r="36" spans="1:11" x14ac:dyDescent="0.25">
      <c r="A36" s="1" t="s">
        <v>0</v>
      </c>
      <c r="B36" s="1" t="s">
        <v>66</v>
      </c>
      <c r="C36" s="1" t="s">
        <v>76</v>
      </c>
      <c r="D36" s="1">
        <v>127</v>
      </c>
      <c r="E36" s="4">
        <f>SUM(D36*10)</f>
        <v>1270</v>
      </c>
      <c r="F36" s="13">
        <v>8.5</v>
      </c>
      <c r="G36" s="3">
        <v>630.41</v>
      </c>
      <c r="H36" s="3">
        <f>SUM((G36/100)*10)</f>
        <v>63.040999999999997</v>
      </c>
      <c r="I36" s="2">
        <f>SUM(G36/100)</f>
        <v>6.3041</v>
      </c>
      <c r="J36" s="10">
        <f>SUM(I36*K6)</f>
        <v>0</v>
      </c>
      <c r="K36" s="10">
        <f>SUM(J36*10)</f>
        <v>0</v>
      </c>
    </row>
    <row r="37" spans="1:11" x14ac:dyDescent="0.25">
      <c r="A37" s="1" t="s">
        <v>1</v>
      </c>
      <c r="B37" s="1" t="s">
        <v>68</v>
      </c>
      <c r="C37" s="1" t="s">
        <v>77</v>
      </c>
      <c r="D37" s="1">
        <v>91</v>
      </c>
      <c r="E37" s="4">
        <f t="shared" ref="E37:E44" si="16">SUM(D37*10)</f>
        <v>910</v>
      </c>
      <c r="F37" s="13">
        <v>11.3</v>
      </c>
      <c r="G37" s="3">
        <v>761.62</v>
      </c>
      <c r="H37" s="3">
        <f t="shared" ref="H37:H44" si="17">SUM((G37/100)*10)</f>
        <v>76.162000000000006</v>
      </c>
      <c r="I37" s="2">
        <f t="shared" ref="I37:I44" si="18">SUM(G37/100)</f>
        <v>7.6162000000000001</v>
      </c>
      <c r="J37" s="10">
        <f>SUM(I37*K6)</f>
        <v>0</v>
      </c>
      <c r="K37" s="10">
        <f t="shared" ref="K37:K44" si="19">SUM(J37*10)</f>
        <v>0</v>
      </c>
    </row>
    <row r="38" spans="1:11" x14ac:dyDescent="0.25">
      <c r="A38" s="1" t="s">
        <v>2</v>
      </c>
      <c r="B38" s="1" t="s">
        <v>69</v>
      </c>
      <c r="C38" s="1" t="s">
        <v>78</v>
      </c>
      <c r="D38" s="1">
        <v>70</v>
      </c>
      <c r="E38" s="4">
        <f t="shared" si="16"/>
        <v>700</v>
      </c>
      <c r="F38" s="13">
        <v>16.8</v>
      </c>
      <c r="G38" s="3">
        <v>1028.3800000000001</v>
      </c>
      <c r="H38" s="3">
        <f t="shared" si="17"/>
        <v>102.83800000000001</v>
      </c>
      <c r="I38" s="2">
        <f t="shared" si="18"/>
        <v>10.283800000000001</v>
      </c>
      <c r="J38" s="10">
        <f>SUM(I38*K6)</f>
        <v>0</v>
      </c>
      <c r="K38" s="10">
        <f t="shared" si="19"/>
        <v>0</v>
      </c>
    </row>
    <row r="39" spans="1:11" x14ac:dyDescent="0.25">
      <c r="A39" s="1" t="s">
        <v>3</v>
      </c>
      <c r="B39" s="1" t="s">
        <v>70</v>
      </c>
      <c r="C39" s="1" t="s">
        <v>79</v>
      </c>
      <c r="D39" s="1">
        <v>51</v>
      </c>
      <c r="E39" s="4">
        <f t="shared" si="16"/>
        <v>510</v>
      </c>
      <c r="F39" s="13">
        <v>22.7</v>
      </c>
      <c r="G39" s="3">
        <v>1389.55</v>
      </c>
      <c r="H39" s="3">
        <f t="shared" si="17"/>
        <v>138.95500000000001</v>
      </c>
      <c r="I39" s="2">
        <f t="shared" si="18"/>
        <v>13.8955</v>
      </c>
      <c r="J39" s="10">
        <f>SUM(I39*K6)</f>
        <v>0</v>
      </c>
      <c r="K39" s="10">
        <f t="shared" si="19"/>
        <v>0</v>
      </c>
    </row>
    <row r="40" spans="1:11" x14ac:dyDescent="0.25">
      <c r="A40" s="1" t="s">
        <v>4</v>
      </c>
      <c r="B40" s="1" t="s">
        <v>71</v>
      </c>
      <c r="C40" s="1" t="s">
        <v>80</v>
      </c>
      <c r="D40" s="1">
        <v>44</v>
      </c>
      <c r="E40" s="4">
        <f t="shared" si="16"/>
        <v>440</v>
      </c>
      <c r="F40" s="13">
        <v>27.2</v>
      </c>
      <c r="G40" s="3">
        <v>1664.95</v>
      </c>
      <c r="H40" s="3">
        <f t="shared" si="17"/>
        <v>166.495</v>
      </c>
      <c r="I40" s="2">
        <f t="shared" si="18"/>
        <v>16.6495</v>
      </c>
      <c r="J40" s="10">
        <f>SUM(I40*K6)</f>
        <v>0</v>
      </c>
      <c r="K40" s="10">
        <f t="shared" si="19"/>
        <v>0</v>
      </c>
    </row>
    <row r="41" spans="1:11" x14ac:dyDescent="0.25">
      <c r="A41" s="1" t="s">
        <v>5</v>
      </c>
      <c r="B41" s="1" t="s">
        <v>72</v>
      </c>
      <c r="C41" s="1" t="s">
        <v>81</v>
      </c>
      <c r="D41" s="1">
        <v>30</v>
      </c>
      <c r="E41" s="4">
        <f t="shared" si="16"/>
        <v>300</v>
      </c>
      <c r="F41" s="13">
        <v>36.6</v>
      </c>
      <c r="G41" s="3">
        <v>2234.19</v>
      </c>
      <c r="H41" s="3">
        <f t="shared" si="17"/>
        <v>223.41899999999998</v>
      </c>
      <c r="I41" s="2">
        <f t="shared" si="18"/>
        <v>22.341899999999999</v>
      </c>
      <c r="J41" s="10">
        <f>SUM(I41*K6)</f>
        <v>0</v>
      </c>
      <c r="K41" s="10">
        <f t="shared" si="19"/>
        <v>0</v>
      </c>
    </row>
    <row r="42" spans="1:11" x14ac:dyDescent="0.25">
      <c r="A42" s="1" t="s">
        <v>6</v>
      </c>
      <c r="B42" s="1" t="s">
        <v>73</v>
      </c>
      <c r="C42" s="1" t="s">
        <v>82</v>
      </c>
      <c r="D42" s="1">
        <v>20</v>
      </c>
      <c r="E42" s="4">
        <f t="shared" si="16"/>
        <v>200</v>
      </c>
      <c r="F42" s="13">
        <v>58</v>
      </c>
      <c r="G42" s="3">
        <v>3544.19</v>
      </c>
      <c r="H42" s="3">
        <f t="shared" si="17"/>
        <v>354.41900000000004</v>
      </c>
      <c r="I42" s="2">
        <f t="shared" si="18"/>
        <v>35.441900000000004</v>
      </c>
      <c r="J42" s="10">
        <f>SUM(I42*K6)</f>
        <v>0</v>
      </c>
      <c r="K42" s="10">
        <f t="shared" si="19"/>
        <v>0</v>
      </c>
    </row>
    <row r="43" spans="1:11" x14ac:dyDescent="0.25">
      <c r="A43" s="1" t="s">
        <v>7</v>
      </c>
      <c r="B43" s="1" t="s">
        <v>74</v>
      </c>
      <c r="C43" s="1" t="s">
        <v>83</v>
      </c>
      <c r="D43" s="1">
        <v>13</v>
      </c>
      <c r="E43" s="4">
        <f t="shared" si="16"/>
        <v>130</v>
      </c>
      <c r="F43" s="13">
        <v>75.8</v>
      </c>
      <c r="G43" s="3">
        <v>4639.7700000000004</v>
      </c>
      <c r="H43" s="3">
        <f t="shared" si="17"/>
        <v>463.97700000000009</v>
      </c>
      <c r="I43" s="2">
        <f t="shared" si="18"/>
        <v>46.397700000000007</v>
      </c>
      <c r="J43" s="10">
        <f>SUM(I43*K6)</f>
        <v>0</v>
      </c>
      <c r="K43" s="10">
        <f t="shared" si="19"/>
        <v>0</v>
      </c>
    </row>
    <row r="44" spans="1:11" x14ac:dyDescent="0.25">
      <c r="A44" t="s">
        <v>8</v>
      </c>
      <c r="B44" s="1" t="s">
        <v>75</v>
      </c>
      <c r="C44" s="1" t="s">
        <v>84</v>
      </c>
      <c r="D44" s="1">
        <v>10</v>
      </c>
      <c r="E44" s="4">
        <f t="shared" si="16"/>
        <v>100</v>
      </c>
      <c r="F44" s="13">
        <v>91.2</v>
      </c>
      <c r="G44" s="3">
        <v>6604.77</v>
      </c>
      <c r="H44" s="3">
        <f t="shared" si="17"/>
        <v>660.47700000000009</v>
      </c>
      <c r="I44" s="2">
        <f t="shared" si="18"/>
        <v>66.047700000000006</v>
      </c>
      <c r="J44" s="10">
        <f>SUM(I44*K6)</f>
        <v>0</v>
      </c>
      <c r="K44" s="10">
        <f t="shared" si="19"/>
        <v>0</v>
      </c>
    </row>
    <row r="46" spans="1:11" x14ac:dyDescent="0.25">
      <c r="A46" s="8" t="s">
        <v>85</v>
      </c>
      <c r="B46" s="9"/>
      <c r="C46" s="9"/>
    </row>
    <row r="47" spans="1:11" x14ac:dyDescent="0.25">
      <c r="A47" s="5" t="s">
        <v>9</v>
      </c>
      <c r="B47" s="5" t="s">
        <v>10</v>
      </c>
      <c r="C47" s="5" t="s">
        <v>11</v>
      </c>
      <c r="D47" s="5" t="s">
        <v>12</v>
      </c>
      <c r="E47" s="5" t="s">
        <v>17</v>
      </c>
      <c r="F47" s="5" t="s">
        <v>13</v>
      </c>
      <c r="G47" s="6" t="s">
        <v>14</v>
      </c>
      <c r="H47" s="6" t="s">
        <v>19</v>
      </c>
      <c r="I47" s="6" t="s">
        <v>18</v>
      </c>
      <c r="J47" s="6" t="s">
        <v>15</v>
      </c>
      <c r="K47" s="6" t="s">
        <v>16</v>
      </c>
    </row>
    <row r="48" spans="1:11" x14ac:dyDescent="0.25">
      <c r="A48" s="1" t="s">
        <v>0</v>
      </c>
      <c r="B48" s="1" t="s">
        <v>86</v>
      </c>
      <c r="C48" s="1" t="s">
        <v>46</v>
      </c>
      <c r="D48" s="1">
        <v>91</v>
      </c>
      <c r="E48" s="4">
        <f t="shared" ref="E48:E52" si="20">SUM(D48*21)</f>
        <v>1911</v>
      </c>
      <c r="F48" s="13">
        <v>22.89</v>
      </c>
      <c r="G48" s="3">
        <v>802.25</v>
      </c>
      <c r="H48" s="3">
        <f t="shared" ref="H48:H52" si="21">SUM((G48/100)*21)</f>
        <v>168.47250000000003</v>
      </c>
      <c r="I48" s="2">
        <f t="shared" ref="I48:I52" si="22">SUM(G48/100)</f>
        <v>8.0225000000000009</v>
      </c>
      <c r="J48" s="10">
        <f>SUM(I48*K6)</f>
        <v>0</v>
      </c>
      <c r="K48" s="10">
        <f t="shared" ref="K48:K52" si="23">SUM(J48*21)</f>
        <v>0</v>
      </c>
    </row>
    <row r="49" spans="1:11" x14ac:dyDescent="0.25">
      <c r="A49" s="1" t="s">
        <v>1</v>
      </c>
      <c r="B49" s="1" t="s">
        <v>87</v>
      </c>
      <c r="C49" s="1" t="s">
        <v>46</v>
      </c>
      <c r="D49" s="1">
        <v>79</v>
      </c>
      <c r="E49" s="4">
        <f t="shared" si="20"/>
        <v>1659</v>
      </c>
      <c r="F49" s="13">
        <v>31.08</v>
      </c>
      <c r="G49" s="3">
        <v>982.66</v>
      </c>
      <c r="H49" s="3">
        <f t="shared" si="21"/>
        <v>206.35859999999997</v>
      </c>
      <c r="I49" s="2">
        <f t="shared" si="22"/>
        <v>9.8265999999999991</v>
      </c>
      <c r="J49" s="10">
        <f>SUM(I49*K6)</f>
        <v>0</v>
      </c>
      <c r="K49" s="10">
        <f t="shared" si="23"/>
        <v>0</v>
      </c>
    </row>
    <row r="50" spans="1:11" x14ac:dyDescent="0.25">
      <c r="A50" s="1" t="s">
        <v>2</v>
      </c>
      <c r="B50" s="1" t="s">
        <v>88</v>
      </c>
      <c r="C50" s="1" t="s">
        <v>46</v>
      </c>
      <c r="D50" s="1">
        <v>44</v>
      </c>
      <c r="E50" s="4">
        <f t="shared" si="20"/>
        <v>924</v>
      </c>
      <c r="F50" s="13">
        <v>45.57</v>
      </c>
      <c r="G50" s="3">
        <v>1316.04</v>
      </c>
      <c r="H50" s="3">
        <f t="shared" si="21"/>
        <v>276.36840000000001</v>
      </c>
      <c r="I50" s="2">
        <f t="shared" si="22"/>
        <v>13.160399999999999</v>
      </c>
      <c r="J50" s="10">
        <f>SUM(I50*K6)</f>
        <v>0</v>
      </c>
      <c r="K50" s="10">
        <f t="shared" si="23"/>
        <v>0</v>
      </c>
    </row>
    <row r="51" spans="1:11" x14ac:dyDescent="0.25">
      <c r="A51" s="1" t="s">
        <v>3</v>
      </c>
      <c r="B51" s="1" t="s">
        <v>89</v>
      </c>
      <c r="C51" s="1" t="s">
        <v>46</v>
      </c>
      <c r="D51" s="1">
        <v>34</v>
      </c>
      <c r="E51" s="4">
        <f t="shared" si="20"/>
        <v>714</v>
      </c>
      <c r="F51" s="13">
        <v>63</v>
      </c>
      <c r="G51" s="3">
        <v>1819.46</v>
      </c>
      <c r="H51" s="3">
        <f t="shared" si="21"/>
        <v>382.08660000000003</v>
      </c>
      <c r="I51" s="2">
        <f t="shared" si="22"/>
        <v>18.194600000000001</v>
      </c>
      <c r="J51" s="10">
        <f>SUM(I51*K6)</f>
        <v>0</v>
      </c>
      <c r="K51" s="10">
        <f t="shared" si="23"/>
        <v>0</v>
      </c>
    </row>
    <row r="52" spans="1:11" x14ac:dyDescent="0.25">
      <c r="A52" s="1" t="s">
        <v>4</v>
      </c>
      <c r="B52" s="1" t="s">
        <v>90</v>
      </c>
      <c r="C52" s="1" t="s">
        <v>46</v>
      </c>
      <c r="D52" s="1">
        <v>29</v>
      </c>
      <c r="E52" s="4">
        <f t="shared" si="20"/>
        <v>609</v>
      </c>
      <c r="F52" s="13">
        <v>76.23</v>
      </c>
      <c r="G52" s="3">
        <v>2201.58</v>
      </c>
      <c r="H52" s="3">
        <f t="shared" si="21"/>
        <v>462.33179999999999</v>
      </c>
      <c r="I52" s="2">
        <f t="shared" si="22"/>
        <v>22.015799999999999</v>
      </c>
      <c r="J52" s="10">
        <f>SUM(I52*K6)</f>
        <v>0</v>
      </c>
      <c r="K52" s="10">
        <f t="shared" si="23"/>
        <v>0</v>
      </c>
    </row>
    <row r="54" spans="1:11" x14ac:dyDescent="0.25">
      <c r="A54" s="17" t="s">
        <v>97</v>
      </c>
      <c r="B54" s="18"/>
      <c r="C54" s="18"/>
    </row>
    <row r="55" spans="1:11" x14ac:dyDescent="0.25">
      <c r="A55" s="5" t="s">
        <v>9</v>
      </c>
      <c r="B55" s="5" t="s">
        <v>10</v>
      </c>
      <c r="C55" s="5" t="s">
        <v>11</v>
      </c>
      <c r="D55" s="5" t="s">
        <v>12</v>
      </c>
      <c r="E55" s="5" t="s">
        <v>17</v>
      </c>
      <c r="F55" s="5" t="s">
        <v>13</v>
      </c>
      <c r="G55" s="6" t="s">
        <v>14</v>
      </c>
      <c r="H55" s="6" t="s">
        <v>19</v>
      </c>
      <c r="I55" s="6" t="s">
        <v>18</v>
      </c>
      <c r="J55" s="6" t="s">
        <v>15</v>
      </c>
      <c r="K55" s="6" t="s">
        <v>16</v>
      </c>
    </row>
    <row r="56" spans="1:11" x14ac:dyDescent="0.25">
      <c r="A56" s="1" t="s">
        <v>0</v>
      </c>
      <c r="B56" s="1" t="s">
        <v>91</v>
      </c>
      <c r="C56" s="1" t="s">
        <v>101</v>
      </c>
      <c r="D56" s="1">
        <v>127</v>
      </c>
      <c r="E56" s="4">
        <f t="shared" ref="E56:E60" si="24">SUM(D56*21)</f>
        <v>2667</v>
      </c>
      <c r="F56" s="13">
        <v>17.850000000000001</v>
      </c>
      <c r="G56" s="3">
        <v>711.76</v>
      </c>
      <c r="H56" s="3">
        <f t="shared" ref="H56:H61" si="25">SUM((G56/100)*21)</f>
        <v>149.46959999999999</v>
      </c>
      <c r="I56" s="2">
        <f t="shared" ref="I56:I61" si="26">SUM(G56/100)</f>
        <v>7.1175999999999995</v>
      </c>
      <c r="J56" s="10">
        <f>SUM(I56*K6)</f>
        <v>0</v>
      </c>
      <c r="K56" s="10">
        <f t="shared" ref="K56:K61" si="27">SUM(J56*21)</f>
        <v>0</v>
      </c>
    </row>
    <row r="57" spans="1:11" x14ac:dyDescent="0.25">
      <c r="A57" s="1" t="s">
        <v>1</v>
      </c>
      <c r="B57" s="1" t="s">
        <v>92</v>
      </c>
      <c r="C57" s="1" t="s">
        <v>102</v>
      </c>
      <c r="D57" s="1">
        <v>91</v>
      </c>
      <c r="E57" s="4">
        <f t="shared" si="24"/>
        <v>1911</v>
      </c>
      <c r="F57" s="13">
        <v>23.73</v>
      </c>
      <c r="G57" s="3">
        <v>869.82</v>
      </c>
      <c r="H57" s="3">
        <f t="shared" si="25"/>
        <v>182.66219999999998</v>
      </c>
      <c r="I57" s="2">
        <f t="shared" si="26"/>
        <v>8.6981999999999999</v>
      </c>
      <c r="J57" s="10">
        <f>SUM(I57*K6)</f>
        <v>0</v>
      </c>
      <c r="K57" s="10">
        <f t="shared" si="27"/>
        <v>0</v>
      </c>
    </row>
    <row r="58" spans="1:11" x14ac:dyDescent="0.25">
      <c r="A58" s="1" t="s">
        <v>2</v>
      </c>
      <c r="B58" s="1" t="s">
        <v>93</v>
      </c>
      <c r="C58" s="1" t="s">
        <v>103</v>
      </c>
      <c r="D58" s="1">
        <v>70</v>
      </c>
      <c r="E58" s="4">
        <f t="shared" si="24"/>
        <v>1470</v>
      </c>
      <c r="F58" s="13">
        <v>35.28</v>
      </c>
      <c r="G58" s="3">
        <v>1061.3499999999999</v>
      </c>
      <c r="H58" s="3">
        <f t="shared" si="25"/>
        <v>222.88349999999997</v>
      </c>
      <c r="I58" s="2">
        <f t="shared" si="26"/>
        <v>10.613499999999998</v>
      </c>
      <c r="J58" s="10">
        <f>SUM(I58*K6)</f>
        <v>0</v>
      </c>
      <c r="K58" s="10">
        <f t="shared" si="27"/>
        <v>0</v>
      </c>
    </row>
    <row r="59" spans="1:11" x14ac:dyDescent="0.25">
      <c r="A59" s="1" t="s">
        <v>3</v>
      </c>
      <c r="B59" s="1" t="s">
        <v>94</v>
      </c>
      <c r="C59" s="1" t="s">
        <v>104</v>
      </c>
      <c r="D59" s="1">
        <v>51</v>
      </c>
      <c r="E59" s="4">
        <f t="shared" si="24"/>
        <v>1071</v>
      </c>
      <c r="F59" s="13">
        <v>47.67</v>
      </c>
      <c r="G59" s="3">
        <v>1434.1</v>
      </c>
      <c r="H59" s="3">
        <f t="shared" si="25"/>
        <v>301.161</v>
      </c>
      <c r="I59" s="2">
        <f t="shared" si="26"/>
        <v>14.340999999999999</v>
      </c>
      <c r="J59" s="10">
        <f>SUM(I59*K6)</f>
        <v>0</v>
      </c>
      <c r="K59" s="10">
        <f t="shared" si="27"/>
        <v>0</v>
      </c>
    </row>
    <row r="60" spans="1:11" x14ac:dyDescent="0.25">
      <c r="A60" s="1" t="s">
        <v>4</v>
      </c>
      <c r="B60" s="1" t="s">
        <v>95</v>
      </c>
      <c r="C60" s="1" t="s">
        <v>105</v>
      </c>
      <c r="D60" s="1">
        <v>44</v>
      </c>
      <c r="E60" s="4">
        <f t="shared" si="24"/>
        <v>924</v>
      </c>
      <c r="F60" s="13">
        <v>57.12</v>
      </c>
      <c r="G60" s="3">
        <v>1718.38</v>
      </c>
      <c r="H60" s="3">
        <f t="shared" si="25"/>
        <v>360.85980000000001</v>
      </c>
      <c r="I60" s="2">
        <f t="shared" si="26"/>
        <v>17.183800000000002</v>
      </c>
      <c r="J60" s="10">
        <f>SUM(I60*K6)</f>
        <v>0</v>
      </c>
      <c r="K60" s="10">
        <f t="shared" si="27"/>
        <v>0</v>
      </c>
    </row>
    <row r="61" spans="1:11" x14ac:dyDescent="0.25">
      <c r="A61" s="1" t="s">
        <v>5</v>
      </c>
      <c r="B61" s="1" t="s">
        <v>96</v>
      </c>
      <c r="C61" s="1" t="s">
        <v>106</v>
      </c>
      <c r="D61" s="1">
        <v>30</v>
      </c>
      <c r="E61" s="4">
        <f t="shared" ref="E61" si="28">SUM(D61*21)</f>
        <v>630</v>
      </c>
      <c r="F61" s="13">
        <v>76.86</v>
      </c>
      <c r="G61" s="3">
        <v>2305.9</v>
      </c>
      <c r="H61" s="3">
        <f t="shared" si="25"/>
        <v>484.23900000000003</v>
      </c>
      <c r="I61" s="2">
        <f t="shared" si="26"/>
        <v>23.059000000000001</v>
      </c>
      <c r="J61" s="10">
        <f>SUM(I61*K6)</f>
        <v>0</v>
      </c>
      <c r="K61" s="10">
        <f t="shared" si="27"/>
        <v>0</v>
      </c>
    </row>
    <row r="63" spans="1:11" x14ac:dyDescent="0.25">
      <c r="A63" s="17" t="s">
        <v>98</v>
      </c>
      <c r="B63" s="18"/>
      <c r="C63" s="18"/>
      <c r="E63" s="4"/>
    </row>
    <row r="64" spans="1:11" x14ac:dyDescent="0.25">
      <c r="A64" s="5" t="s">
        <v>9</v>
      </c>
      <c r="B64" s="5" t="s">
        <v>10</v>
      </c>
      <c r="C64" s="5" t="s">
        <v>11</v>
      </c>
      <c r="D64" s="5" t="s">
        <v>12</v>
      </c>
      <c r="E64" s="5" t="s">
        <v>17</v>
      </c>
      <c r="F64" s="5" t="s">
        <v>13</v>
      </c>
      <c r="G64" s="6" t="s">
        <v>14</v>
      </c>
      <c r="H64" s="6" t="s">
        <v>19</v>
      </c>
      <c r="I64" s="6" t="s">
        <v>18</v>
      </c>
      <c r="J64" s="6" t="s">
        <v>15</v>
      </c>
      <c r="K64" s="6" t="s">
        <v>16</v>
      </c>
    </row>
    <row r="65" spans="1:11" x14ac:dyDescent="0.25">
      <c r="A65" s="1" t="s">
        <v>0</v>
      </c>
      <c r="B65" s="1" t="s">
        <v>114</v>
      </c>
      <c r="C65" s="1" t="s">
        <v>99</v>
      </c>
      <c r="D65" s="1">
        <v>127</v>
      </c>
      <c r="E65" s="4">
        <f t="shared" ref="E65:E73" si="29">SUM(D65*21)</f>
        <v>2667</v>
      </c>
      <c r="F65" s="1">
        <v>18.059999999999999</v>
      </c>
      <c r="G65" s="3">
        <v>759.64</v>
      </c>
      <c r="H65" s="3">
        <f t="shared" ref="H65:H73" si="30">SUM((G65/100)*21)</f>
        <v>159.52440000000001</v>
      </c>
      <c r="I65" s="2">
        <f t="shared" ref="I65:I73" si="31">SUM(G65/100)</f>
        <v>7.5964</v>
      </c>
      <c r="J65" s="10">
        <f>SUM(I65*K6)</f>
        <v>0</v>
      </c>
      <c r="K65" s="10">
        <f t="shared" ref="K65:K73" si="32">SUM(J65*21)</f>
        <v>0</v>
      </c>
    </row>
    <row r="66" spans="1:11" x14ac:dyDescent="0.25">
      <c r="A66" s="1" t="s">
        <v>1</v>
      </c>
      <c r="B66" s="1" t="s">
        <v>115</v>
      </c>
      <c r="C66" s="1" t="s">
        <v>100</v>
      </c>
      <c r="D66" s="1">
        <v>91</v>
      </c>
      <c r="E66" s="4">
        <f t="shared" si="29"/>
        <v>1911</v>
      </c>
      <c r="F66" s="1">
        <v>23.94</v>
      </c>
      <c r="G66" s="3">
        <v>933.42</v>
      </c>
      <c r="H66" s="3">
        <f t="shared" si="30"/>
        <v>196.01819999999998</v>
      </c>
      <c r="I66" s="2">
        <f t="shared" si="31"/>
        <v>9.3341999999999992</v>
      </c>
      <c r="J66" s="10">
        <f>SUM(I66*K6)</f>
        <v>0</v>
      </c>
      <c r="K66" s="10">
        <f t="shared" si="32"/>
        <v>0</v>
      </c>
    </row>
    <row r="67" spans="1:11" x14ac:dyDescent="0.25">
      <c r="A67" s="1" t="s">
        <v>2</v>
      </c>
      <c r="B67" s="1" t="s">
        <v>116</v>
      </c>
      <c r="C67" s="1" t="s">
        <v>107</v>
      </c>
      <c r="D67" s="1">
        <v>70</v>
      </c>
      <c r="E67" s="4">
        <f t="shared" si="29"/>
        <v>1470</v>
      </c>
      <c r="F67" s="1">
        <v>35.49</v>
      </c>
      <c r="G67" s="3">
        <v>1245.95</v>
      </c>
      <c r="H67" s="3">
        <f t="shared" si="30"/>
        <v>261.64949999999999</v>
      </c>
      <c r="I67" s="2">
        <f t="shared" si="31"/>
        <v>12.4595</v>
      </c>
      <c r="J67" s="10">
        <f>SUM(I67*K6)</f>
        <v>0</v>
      </c>
      <c r="K67" s="10">
        <f t="shared" si="32"/>
        <v>0</v>
      </c>
    </row>
    <row r="68" spans="1:11" x14ac:dyDescent="0.25">
      <c r="A68" s="1" t="s">
        <v>3</v>
      </c>
      <c r="B68" s="1" t="s">
        <v>117</v>
      </c>
      <c r="C68" s="1" t="s">
        <v>108</v>
      </c>
      <c r="D68" s="1">
        <v>51</v>
      </c>
      <c r="E68" s="4">
        <f t="shared" si="29"/>
        <v>1071</v>
      </c>
      <c r="F68" s="1">
        <v>47.88</v>
      </c>
      <c r="G68" s="3">
        <v>1690.9</v>
      </c>
      <c r="H68" s="3">
        <f t="shared" si="30"/>
        <v>355.08900000000006</v>
      </c>
      <c r="I68" s="2">
        <f t="shared" si="31"/>
        <v>16.909000000000002</v>
      </c>
      <c r="J68" s="10">
        <f>SUM(I68*K6)</f>
        <v>0</v>
      </c>
      <c r="K68" s="10">
        <f t="shared" si="32"/>
        <v>0</v>
      </c>
    </row>
    <row r="69" spans="1:11" x14ac:dyDescent="0.25">
      <c r="A69" s="1" t="s">
        <v>4</v>
      </c>
      <c r="B69" s="1" t="s">
        <v>118</v>
      </c>
      <c r="C69" s="1" t="s">
        <v>109</v>
      </c>
      <c r="D69" s="1">
        <v>44</v>
      </c>
      <c r="E69" s="4">
        <f t="shared" si="29"/>
        <v>924</v>
      </c>
      <c r="F69" s="1">
        <v>57.54</v>
      </c>
      <c r="G69" s="3">
        <v>2024.59</v>
      </c>
      <c r="H69" s="3">
        <f t="shared" si="30"/>
        <v>425.16389999999996</v>
      </c>
      <c r="I69" s="2">
        <f t="shared" si="31"/>
        <v>20.245899999999999</v>
      </c>
      <c r="J69" s="10">
        <f>SUM(I69*K6)</f>
        <v>0</v>
      </c>
      <c r="K69" s="10">
        <f t="shared" si="32"/>
        <v>0</v>
      </c>
    </row>
    <row r="70" spans="1:11" x14ac:dyDescent="0.25">
      <c r="A70" s="1" t="s">
        <v>5</v>
      </c>
      <c r="B70" s="1" t="s">
        <v>119</v>
      </c>
      <c r="C70" s="1" t="s">
        <v>110</v>
      </c>
      <c r="D70" s="1">
        <v>30</v>
      </c>
      <c r="E70" s="4">
        <f t="shared" si="29"/>
        <v>630</v>
      </c>
      <c r="F70" s="1">
        <v>77.28</v>
      </c>
      <c r="G70" s="3">
        <v>2729.19</v>
      </c>
      <c r="H70" s="3">
        <f t="shared" si="30"/>
        <v>573.12990000000002</v>
      </c>
      <c r="I70" s="2">
        <f t="shared" si="31"/>
        <v>27.291900000000002</v>
      </c>
      <c r="J70" s="10">
        <f>SUM(I70*K6)</f>
        <v>0</v>
      </c>
      <c r="K70" s="10">
        <f t="shared" si="32"/>
        <v>0</v>
      </c>
    </row>
    <row r="71" spans="1:11" x14ac:dyDescent="0.25">
      <c r="A71" s="1" t="s">
        <v>6</v>
      </c>
      <c r="B71" s="1" t="s">
        <v>120</v>
      </c>
      <c r="C71" s="1" t="s">
        <v>111</v>
      </c>
      <c r="D71" s="1">
        <v>20</v>
      </c>
      <c r="E71" s="4">
        <f t="shared" si="29"/>
        <v>420</v>
      </c>
      <c r="F71" s="1">
        <v>122.85</v>
      </c>
      <c r="G71" s="3">
        <v>4316.26</v>
      </c>
      <c r="H71" s="3">
        <f t="shared" si="30"/>
        <v>906.41460000000006</v>
      </c>
      <c r="I71" s="2">
        <f t="shared" si="31"/>
        <v>43.162600000000005</v>
      </c>
      <c r="J71" s="10">
        <f>SUM(I71*K6)</f>
        <v>0</v>
      </c>
      <c r="K71" s="10">
        <f t="shared" si="32"/>
        <v>0</v>
      </c>
    </row>
    <row r="72" spans="1:11" x14ac:dyDescent="0.25">
      <c r="A72" s="1" t="s">
        <v>7</v>
      </c>
      <c r="B72" s="1" t="s">
        <v>121</v>
      </c>
      <c r="C72" s="1" t="s">
        <v>112</v>
      </c>
      <c r="D72" s="1">
        <v>13</v>
      </c>
      <c r="E72" s="4">
        <f t="shared" si="29"/>
        <v>273</v>
      </c>
      <c r="F72" s="1">
        <v>161.28</v>
      </c>
      <c r="G72" s="3">
        <v>5651.13</v>
      </c>
      <c r="H72" s="3">
        <f t="shared" si="30"/>
        <v>1186.7373</v>
      </c>
      <c r="I72" s="2">
        <f t="shared" si="31"/>
        <v>56.511299999999999</v>
      </c>
      <c r="J72" s="10">
        <f>SUM(I72*K6)</f>
        <v>0</v>
      </c>
      <c r="K72" s="10">
        <f t="shared" si="32"/>
        <v>0</v>
      </c>
    </row>
    <row r="73" spans="1:11" x14ac:dyDescent="0.25">
      <c r="A73" s="1" t="s">
        <v>8</v>
      </c>
      <c r="B73" s="1" t="s">
        <v>122</v>
      </c>
      <c r="C73" s="1" t="s">
        <v>113</v>
      </c>
      <c r="D73" s="1">
        <v>10</v>
      </c>
      <c r="E73" s="4">
        <f t="shared" si="29"/>
        <v>210</v>
      </c>
      <c r="F73" s="1">
        <v>229.32</v>
      </c>
      <c r="G73" s="3">
        <v>8076.22</v>
      </c>
      <c r="H73" s="3">
        <f t="shared" si="30"/>
        <v>1696.0062000000003</v>
      </c>
      <c r="I73" s="2">
        <f t="shared" si="31"/>
        <v>80.762200000000007</v>
      </c>
      <c r="J73" s="10">
        <f>SUM(I73*K6)</f>
        <v>0</v>
      </c>
      <c r="K73" s="10">
        <f t="shared" si="32"/>
        <v>0</v>
      </c>
    </row>
    <row r="75" spans="1:11" x14ac:dyDescent="0.25">
      <c r="A75" s="17" t="s">
        <v>143</v>
      </c>
      <c r="B75" s="18"/>
      <c r="C75" s="18"/>
    </row>
    <row r="76" spans="1:11" x14ac:dyDescent="0.25">
      <c r="A76" s="5" t="s">
        <v>9</v>
      </c>
      <c r="B76" s="5" t="s">
        <v>10</v>
      </c>
      <c r="C76" s="5" t="s">
        <v>11</v>
      </c>
      <c r="D76" s="5" t="s">
        <v>12</v>
      </c>
      <c r="E76" s="5" t="s">
        <v>17</v>
      </c>
      <c r="F76" s="5" t="s">
        <v>13</v>
      </c>
      <c r="G76" s="6" t="s">
        <v>14</v>
      </c>
      <c r="H76" s="6" t="s">
        <v>19</v>
      </c>
      <c r="I76" s="6" t="s">
        <v>18</v>
      </c>
      <c r="J76" s="6" t="s">
        <v>15</v>
      </c>
      <c r="K76" s="6" t="s">
        <v>16</v>
      </c>
    </row>
    <row r="77" spans="1:11" x14ac:dyDescent="0.25">
      <c r="A77" s="1" t="s">
        <v>3</v>
      </c>
      <c r="B77" s="1" t="s">
        <v>123</v>
      </c>
      <c r="C77" s="1" t="s">
        <v>46</v>
      </c>
      <c r="D77" s="1">
        <v>51</v>
      </c>
      <c r="E77" s="4">
        <f>SUM(D77*18)</f>
        <v>918</v>
      </c>
      <c r="F77" s="1">
        <v>41.04</v>
      </c>
      <c r="G77" s="3">
        <v>1690.9</v>
      </c>
      <c r="H77" s="3">
        <f t="shared" ref="H77" si="33">SUM((G77/100)*21)</f>
        <v>355.08900000000006</v>
      </c>
      <c r="I77" s="2">
        <f t="shared" ref="I77" si="34">SUM(G77/100)</f>
        <v>16.909000000000002</v>
      </c>
      <c r="J77" s="10">
        <f>SUM(I77*K6)</f>
        <v>0</v>
      </c>
      <c r="K77" s="10">
        <f>SUM(J77*18)</f>
        <v>0</v>
      </c>
    </row>
    <row r="79" spans="1:11" x14ac:dyDescent="0.25">
      <c r="A79" s="17" t="s">
        <v>124</v>
      </c>
      <c r="B79" s="18"/>
      <c r="C79" s="18"/>
    </row>
    <row r="80" spans="1:11" x14ac:dyDescent="0.25">
      <c r="A80" s="5" t="s">
        <v>9</v>
      </c>
      <c r="B80" s="5" t="s">
        <v>10</v>
      </c>
      <c r="C80" s="5" t="s">
        <v>11</v>
      </c>
      <c r="D80" s="5" t="s">
        <v>12</v>
      </c>
      <c r="E80" s="5" t="s">
        <v>17</v>
      </c>
      <c r="F80" s="5" t="s">
        <v>13</v>
      </c>
      <c r="G80" s="6" t="s">
        <v>14</v>
      </c>
      <c r="H80" s="6" t="s">
        <v>19</v>
      </c>
      <c r="I80" s="6" t="s">
        <v>18</v>
      </c>
      <c r="J80" s="6" t="s">
        <v>15</v>
      </c>
      <c r="K80" s="6" t="s">
        <v>16</v>
      </c>
    </row>
    <row r="81" spans="1:11" x14ac:dyDescent="0.25">
      <c r="A81" s="1" t="s">
        <v>0</v>
      </c>
      <c r="B81" s="1" t="s">
        <v>134</v>
      </c>
      <c r="C81" s="1" t="s">
        <v>125</v>
      </c>
      <c r="D81" s="1">
        <v>127</v>
      </c>
      <c r="E81" s="4">
        <f>SUM(D81*10)</f>
        <v>1270</v>
      </c>
      <c r="F81" s="13">
        <v>8.5</v>
      </c>
      <c r="G81" s="3">
        <v>764.41</v>
      </c>
      <c r="H81" s="3">
        <f>SUM((G81/100)*10)</f>
        <v>76.441000000000003</v>
      </c>
      <c r="I81" s="2">
        <f>SUM(G81/100)</f>
        <v>7.6440999999999999</v>
      </c>
      <c r="J81" s="10">
        <f>SUM(I81*K6)</f>
        <v>0</v>
      </c>
      <c r="K81" s="10">
        <f>SUM(J81*10)</f>
        <v>0</v>
      </c>
    </row>
    <row r="82" spans="1:11" x14ac:dyDescent="0.25">
      <c r="A82" s="1" t="s">
        <v>1</v>
      </c>
      <c r="B82" s="1" t="s">
        <v>135</v>
      </c>
      <c r="C82" s="1" t="s">
        <v>126</v>
      </c>
      <c r="D82" s="1">
        <v>91</v>
      </c>
      <c r="E82" s="4">
        <f t="shared" ref="E82:E89" si="35">SUM(D82*10)</f>
        <v>910</v>
      </c>
      <c r="F82" s="13">
        <v>11.3</v>
      </c>
      <c r="G82" s="3">
        <v>939.77</v>
      </c>
      <c r="H82" s="3">
        <f t="shared" ref="H82:H89" si="36">SUM((G82/100)*10)</f>
        <v>93.977000000000004</v>
      </c>
      <c r="I82" s="2">
        <f t="shared" ref="I82:I89" si="37">SUM(G82/100)</f>
        <v>9.3977000000000004</v>
      </c>
      <c r="J82" s="10">
        <f>SUM(I82*K6)</f>
        <v>0</v>
      </c>
      <c r="K82" s="10">
        <f t="shared" ref="K82:K89" si="38">SUM(J82*10)</f>
        <v>0</v>
      </c>
    </row>
    <row r="83" spans="1:11" x14ac:dyDescent="0.25">
      <c r="A83" s="1" t="s">
        <v>2</v>
      </c>
      <c r="B83" s="1" t="s">
        <v>136</v>
      </c>
      <c r="C83" s="1" t="s">
        <v>127</v>
      </c>
      <c r="D83" s="1">
        <v>70</v>
      </c>
      <c r="E83" s="4">
        <f t="shared" si="35"/>
        <v>700</v>
      </c>
      <c r="F83" s="13">
        <v>16.8</v>
      </c>
      <c r="G83" s="3">
        <v>1255.4100000000001</v>
      </c>
      <c r="H83" s="3">
        <f t="shared" si="36"/>
        <v>125.541</v>
      </c>
      <c r="I83" s="2">
        <f t="shared" si="37"/>
        <v>12.5541</v>
      </c>
      <c r="J83" s="10">
        <f>SUM(I83*K6)</f>
        <v>0</v>
      </c>
      <c r="K83" s="10">
        <f t="shared" si="38"/>
        <v>0</v>
      </c>
    </row>
    <row r="84" spans="1:11" x14ac:dyDescent="0.25">
      <c r="A84" s="1" t="s">
        <v>3</v>
      </c>
      <c r="B84" s="1" t="s">
        <v>137</v>
      </c>
      <c r="C84" s="1" t="s">
        <v>128</v>
      </c>
      <c r="D84" s="1">
        <v>51</v>
      </c>
      <c r="E84" s="4">
        <f t="shared" si="35"/>
        <v>510</v>
      </c>
      <c r="F84" s="13">
        <v>22.7</v>
      </c>
      <c r="G84" s="3">
        <v>1696.31</v>
      </c>
      <c r="H84" s="3">
        <f t="shared" si="36"/>
        <v>169.631</v>
      </c>
      <c r="I84" s="2">
        <f t="shared" si="37"/>
        <v>16.963100000000001</v>
      </c>
      <c r="J84" s="10">
        <f>SUM(I84*K6)</f>
        <v>0</v>
      </c>
      <c r="K84" s="10">
        <f t="shared" si="38"/>
        <v>0</v>
      </c>
    </row>
    <row r="85" spans="1:11" x14ac:dyDescent="0.25">
      <c r="A85" s="1" t="s">
        <v>4</v>
      </c>
      <c r="B85" s="1" t="s">
        <v>138</v>
      </c>
      <c r="C85" s="1" t="s">
        <v>129</v>
      </c>
      <c r="D85" s="1">
        <v>44</v>
      </c>
      <c r="E85" s="4">
        <f t="shared" si="35"/>
        <v>440</v>
      </c>
      <c r="F85" s="13">
        <v>27.2</v>
      </c>
      <c r="G85" s="3">
        <v>2032.52</v>
      </c>
      <c r="H85" s="3">
        <f t="shared" si="36"/>
        <v>203.25199999999998</v>
      </c>
      <c r="I85" s="2">
        <f t="shared" si="37"/>
        <v>20.325199999999999</v>
      </c>
      <c r="J85" s="10">
        <f>SUM(I85*K6)</f>
        <v>0</v>
      </c>
      <c r="K85" s="10">
        <f t="shared" si="38"/>
        <v>0</v>
      </c>
    </row>
    <row r="86" spans="1:11" x14ac:dyDescent="0.25">
      <c r="A86" s="1" t="s">
        <v>5</v>
      </c>
      <c r="B86" s="1" t="s">
        <v>139</v>
      </c>
      <c r="C86" s="1" t="s">
        <v>130</v>
      </c>
      <c r="D86" s="1">
        <v>30</v>
      </c>
      <c r="E86" s="4">
        <f t="shared" si="35"/>
        <v>300</v>
      </c>
      <c r="F86" s="13">
        <v>36.6</v>
      </c>
      <c r="G86" s="3">
        <v>2727.43</v>
      </c>
      <c r="H86" s="3">
        <f t="shared" si="36"/>
        <v>272.74299999999994</v>
      </c>
      <c r="I86" s="2">
        <f t="shared" si="37"/>
        <v>27.274299999999997</v>
      </c>
      <c r="J86" s="10">
        <f>SUM(I86*K6)</f>
        <v>0</v>
      </c>
      <c r="K86" s="10">
        <f t="shared" si="38"/>
        <v>0</v>
      </c>
    </row>
    <row r="87" spans="1:11" x14ac:dyDescent="0.25">
      <c r="A87" s="1" t="s">
        <v>6</v>
      </c>
      <c r="B87" s="1" t="s">
        <v>140</v>
      </c>
      <c r="C87" s="1" t="s">
        <v>131</v>
      </c>
      <c r="D87" s="1">
        <v>20</v>
      </c>
      <c r="E87" s="4">
        <f t="shared" si="35"/>
        <v>200</v>
      </c>
      <c r="F87" s="13">
        <v>58</v>
      </c>
      <c r="G87" s="3">
        <v>4326.62</v>
      </c>
      <c r="H87" s="3">
        <f t="shared" si="36"/>
        <v>432.66199999999998</v>
      </c>
      <c r="I87" s="2">
        <f t="shared" si="37"/>
        <v>43.266199999999998</v>
      </c>
      <c r="J87" s="10">
        <f>SUM(I87*K6)</f>
        <v>0</v>
      </c>
      <c r="K87" s="10">
        <f t="shared" si="38"/>
        <v>0</v>
      </c>
    </row>
    <row r="88" spans="1:11" x14ac:dyDescent="0.25">
      <c r="A88" s="1" t="s">
        <v>7</v>
      </c>
      <c r="B88" s="1" t="s">
        <v>141</v>
      </c>
      <c r="C88" s="1" t="s">
        <v>132</v>
      </c>
      <c r="D88" s="1">
        <v>13</v>
      </c>
      <c r="E88" s="4">
        <f t="shared" si="35"/>
        <v>130</v>
      </c>
      <c r="F88" s="13">
        <v>75.8</v>
      </c>
      <c r="G88" s="3">
        <v>5664.1</v>
      </c>
      <c r="H88" s="3">
        <f t="shared" si="36"/>
        <v>566.41000000000008</v>
      </c>
      <c r="I88" s="2">
        <f t="shared" si="37"/>
        <v>56.641000000000005</v>
      </c>
      <c r="J88" s="10">
        <f>SUM(I88*K6)</f>
        <v>0</v>
      </c>
      <c r="K88" s="10">
        <f t="shared" si="38"/>
        <v>0</v>
      </c>
    </row>
    <row r="89" spans="1:11" x14ac:dyDescent="0.25">
      <c r="A89" s="1" t="s">
        <v>8</v>
      </c>
      <c r="B89" s="1" t="s">
        <v>142</v>
      </c>
      <c r="C89" s="1" t="s">
        <v>133</v>
      </c>
      <c r="D89" s="1">
        <v>10</v>
      </c>
      <c r="E89" s="4">
        <f t="shared" si="35"/>
        <v>100</v>
      </c>
      <c r="F89" s="13">
        <v>91.2</v>
      </c>
      <c r="G89" s="3">
        <v>8062.88</v>
      </c>
      <c r="H89" s="3">
        <f t="shared" si="36"/>
        <v>806.28800000000001</v>
      </c>
      <c r="I89" s="2">
        <f t="shared" si="37"/>
        <v>80.628799999999998</v>
      </c>
      <c r="J89" s="10">
        <f>SUM(I89*K6)</f>
        <v>0</v>
      </c>
      <c r="K89" s="10">
        <f t="shared" si="38"/>
        <v>0</v>
      </c>
    </row>
  </sheetData>
  <sheetProtection algorithmName="SHA-512" hashValue="0zzw2OvkX2JZHYdDgBPCcO1PfGJgajP49T6fWWwmm/fz+EhLZkMrRsVEhlLXMFKqLwLADPWW3NiiCclpBz5pCQ==" saltValue="GF3tGSH0MixzzMzPYaNXvg==" spinCount="100000" sheet="1" objects="1" scenarios="1"/>
  <mergeCells count="2">
    <mergeCell ref="E2:H2"/>
    <mergeCell ref="E3:H3"/>
  </mergeCells>
  <hyperlinks>
    <hyperlink ref="K4" r:id="rId1"/>
  </hyperlinks>
  <pageMargins left="0.7" right="0.7" top="0.75" bottom="0.75" header="0.3" footer="0.3"/>
  <pageSetup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dcterms:created xsi:type="dcterms:W3CDTF">2022-09-12T14:19:19Z</dcterms:created>
  <dcterms:modified xsi:type="dcterms:W3CDTF">2022-09-15T15:37:24Z</dcterms:modified>
</cp:coreProperties>
</file>