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20" i="1" l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J114" i="1" s="1"/>
  <c r="K114" i="1" s="1"/>
  <c r="H114" i="1"/>
  <c r="E114" i="1"/>
  <c r="I113" i="1"/>
  <c r="H113" i="1"/>
  <c r="E113" i="1"/>
  <c r="I112" i="1"/>
  <c r="H112" i="1"/>
  <c r="E112" i="1"/>
  <c r="I108" i="1"/>
  <c r="E108" i="1"/>
  <c r="I104" i="1"/>
  <c r="J104" i="1" s="1"/>
  <c r="K104" i="1" s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J97" i="1" s="1"/>
  <c r="K97" i="1" s="1"/>
  <c r="H97" i="1"/>
  <c r="E97" i="1"/>
  <c r="I96" i="1"/>
  <c r="J96" i="1" s="1"/>
  <c r="K96" i="1" s="1"/>
  <c r="H96" i="1"/>
  <c r="E96" i="1"/>
  <c r="I95" i="1"/>
  <c r="H95" i="1"/>
  <c r="E95" i="1"/>
  <c r="I94" i="1"/>
  <c r="H94" i="1"/>
  <c r="E94" i="1"/>
  <c r="I90" i="1"/>
  <c r="H90" i="1"/>
  <c r="E90" i="1"/>
  <c r="I89" i="1"/>
  <c r="H89" i="1"/>
  <c r="E89" i="1"/>
  <c r="I88" i="1"/>
  <c r="H88" i="1"/>
  <c r="E88" i="1"/>
  <c r="J108" i="1" l="1"/>
  <c r="K108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3" i="1"/>
  <c r="K113" i="1" s="1"/>
  <c r="J112" i="1"/>
  <c r="K112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5" i="1"/>
  <c r="K95" i="1" s="1"/>
  <c r="J94" i="1"/>
  <c r="K94" i="1" s="1"/>
  <c r="J90" i="1"/>
  <c r="K90" i="1" s="1"/>
  <c r="J89" i="1"/>
  <c r="K89" i="1" s="1"/>
  <c r="J88" i="1"/>
  <c r="K88" i="1" s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J80" i="1" s="1"/>
  <c r="K80" i="1" s="1"/>
  <c r="H80" i="1"/>
  <c r="E80" i="1"/>
  <c r="I79" i="1"/>
  <c r="H79" i="1"/>
  <c r="E79" i="1"/>
  <c r="J84" i="1" l="1"/>
  <c r="K84" i="1" s="1"/>
  <c r="J83" i="1"/>
  <c r="K83" i="1" s="1"/>
  <c r="J82" i="1"/>
  <c r="K82" i="1" s="1"/>
  <c r="J81" i="1"/>
  <c r="K81" i="1" s="1"/>
  <c r="J79" i="1"/>
  <c r="K79" i="1" s="1"/>
  <c r="I75" i="1" l="1"/>
  <c r="J75" i="1" s="1"/>
  <c r="K75" i="1" s="1"/>
  <c r="I74" i="1"/>
  <c r="J74" i="1" s="1"/>
  <c r="K74" i="1" s="1"/>
  <c r="I73" i="1"/>
  <c r="J73" i="1" s="1"/>
  <c r="K73" i="1" s="1"/>
  <c r="I72" i="1"/>
  <c r="J72" i="1" s="1"/>
  <c r="K72" i="1" s="1"/>
  <c r="I71" i="1"/>
  <c r="J71" i="1" s="1"/>
  <c r="K71" i="1" s="1"/>
  <c r="I70" i="1"/>
  <c r="J70" i="1" s="1"/>
  <c r="K70" i="1" s="1"/>
  <c r="I69" i="1"/>
  <c r="J69" i="1" s="1"/>
  <c r="K69" i="1" s="1"/>
  <c r="I68" i="1"/>
  <c r="J68" i="1" s="1"/>
  <c r="K68" i="1" s="1"/>
  <c r="I67" i="1"/>
  <c r="J67" i="1" s="1"/>
  <c r="K67" i="1" s="1"/>
  <c r="I66" i="1"/>
  <c r="J66" i="1" s="1"/>
  <c r="K66" i="1" s="1"/>
  <c r="H75" i="1"/>
  <c r="H74" i="1"/>
  <c r="H73" i="1"/>
  <c r="H72" i="1"/>
  <c r="H71" i="1"/>
  <c r="H70" i="1"/>
  <c r="H69" i="1"/>
  <c r="H68" i="1"/>
  <c r="H67" i="1"/>
  <c r="H66" i="1"/>
  <c r="E75" i="1"/>
  <c r="E74" i="1"/>
  <c r="E73" i="1"/>
  <c r="E72" i="1"/>
  <c r="E71" i="1"/>
  <c r="E70" i="1"/>
  <c r="E69" i="1"/>
  <c r="E68" i="1"/>
  <c r="E67" i="1"/>
  <c r="E66" i="1"/>
  <c r="I62" i="1" l="1"/>
  <c r="J62" i="1" s="1"/>
  <c r="K62" i="1" s="1"/>
  <c r="H62" i="1"/>
  <c r="I61" i="1"/>
  <c r="J61" i="1" s="1"/>
  <c r="K61" i="1" s="1"/>
  <c r="H61" i="1"/>
  <c r="I60" i="1"/>
  <c r="J60" i="1" s="1"/>
  <c r="K60" i="1" s="1"/>
  <c r="H60" i="1"/>
  <c r="I59" i="1"/>
  <c r="J59" i="1" s="1"/>
  <c r="K59" i="1" s="1"/>
  <c r="H59" i="1"/>
  <c r="I58" i="1"/>
  <c r="J58" i="1" s="1"/>
  <c r="K58" i="1" s="1"/>
  <c r="H58" i="1"/>
  <c r="I57" i="1"/>
  <c r="J57" i="1" s="1"/>
  <c r="K57" i="1" s="1"/>
  <c r="H57" i="1"/>
  <c r="I56" i="1"/>
  <c r="J56" i="1" s="1"/>
  <c r="K56" i="1" s="1"/>
  <c r="H56" i="1"/>
  <c r="I55" i="1"/>
  <c r="J55" i="1" s="1"/>
  <c r="K55" i="1" s="1"/>
  <c r="H55" i="1"/>
  <c r="I54" i="1"/>
  <c r="J54" i="1" s="1"/>
  <c r="K54" i="1" s="1"/>
  <c r="H54" i="1"/>
  <c r="I50" i="1"/>
  <c r="J50" i="1" s="1"/>
  <c r="H50" i="1"/>
  <c r="I49" i="1"/>
  <c r="J49" i="1" s="1"/>
  <c r="H49" i="1"/>
  <c r="I48" i="1"/>
  <c r="J48" i="1" s="1"/>
  <c r="H48" i="1"/>
  <c r="I47" i="1"/>
  <c r="J47" i="1" s="1"/>
  <c r="H47" i="1"/>
  <c r="I46" i="1"/>
  <c r="H46" i="1"/>
  <c r="I45" i="1"/>
  <c r="J45" i="1" s="1"/>
  <c r="H45" i="1"/>
  <c r="I44" i="1"/>
  <c r="J44" i="1" s="1"/>
  <c r="H44" i="1"/>
  <c r="I43" i="1"/>
  <c r="H43" i="1"/>
  <c r="I42" i="1"/>
  <c r="H42" i="1"/>
  <c r="I41" i="1"/>
  <c r="J41" i="1" s="1"/>
  <c r="H41" i="1"/>
  <c r="I40" i="1"/>
  <c r="J40" i="1" s="1"/>
  <c r="H40" i="1"/>
  <c r="J46" i="1" l="1"/>
  <c r="K46" i="1" s="1"/>
  <c r="J42" i="1"/>
  <c r="K42" i="1" s="1"/>
  <c r="J43" i="1"/>
  <c r="K43" i="1" s="1"/>
  <c r="K50" i="1"/>
  <c r="K49" i="1"/>
  <c r="K48" i="1"/>
  <c r="K47" i="1"/>
  <c r="K45" i="1"/>
  <c r="K44" i="1"/>
  <c r="K41" i="1"/>
  <c r="E62" i="1"/>
  <c r="E61" i="1"/>
  <c r="E60" i="1"/>
  <c r="E59" i="1"/>
  <c r="E58" i="1"/>
  <c r="E57" i="1"/>
  <c r="E56" i="1"/>
  <c r="E55" i="1"/>
  <c r="E54" i="1"/>
  <c r="I36" i="1"/>
  <c r="J36" i="1" s="1"/>
  <c r="H36" i="1"/>
  <c r="I35" i="1"/>
  <c r="J35" i="1" s="1"/>
  <c r="H35" i="1"/>
  <c r="I34" i="1"/>
  <c r="J34" i="1" s="1"/>
  <c r="H34" i="1"/>
  <c r="I33" i="1"/>
  <c r="J33" i="1" s="1"/>
  <c r="H33" i="1"/>
  <c r="E50" i="1"/>
  <c r="E49" i="1"/>
  <c r="E48" i="1"/>
  <c r="E47" i="1"/>
  <c r="E46" i="1"/>
  <c r="E45" i="1"/>
  <c r="E44" i="1"/>
  <c r="E43" i="1"/>
  <c r="E42" i="1"/>
  <c r="E41" i="1"/>
  <c r="E40" i="1"/>
  <c r="E36" i="1"/>
  <c r="E35" i="1"/>
  <c r="E34" i="1"/>
  <c r="E33" i="1"/>
  <c r="K36" i="1" l="1"/>
  <c r="K35" i="1"/>
  <c r="K34" i="1"/>
  <c r="K33" i="1"/>
  <c r="H29" i="1"/>
  <c r="H28" i="1"/>
  <c r="H27" i="1"/>
  <c r="H26" i="1"/>
  <c r="H25" i="1"/>
  <c r="H24" i="1"/>
  <c r="H23" i="1"/>
  <c r="H22" i="1"/>
  <c r="H18" i="1"/>
  <c r="H17" i="1"/>
  <c r="H16" i="1"/>
  <c r="H15" i="1"/>
  <c r="H14" i="1"/>
  <c r="H13" i="1"/>
  <c r="H12" i="1"/>
  <c r="H11" i="1"/>
  <c r="I29" i="1" l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K11" i="1" l="1"/>
  <c r="K28" i="1" l="1"/>
  <c r="K25" i="1"/>
  <c r="K29" i="1" s="1"/>
  <c r="K24" i="1"/>
  <c r="K23" i="1"/>
  <c r="K27" i="1" s="1"/>
  <c r="K15" i="1"/>
  <c r="K14" i="1"/>
  <c r="K18" i="1" s="1"/>
  <c r="K22" i="1" s="1"/>
  <c r="K26" i="1" s="1"/>
  <c r="K13" i="1"/>
  <c r="K12" i="1"/>
  <c r="K16" i="1" s="1"/>
  <c r="E22" i="1"/>
  <c r="E29" i="1"/>
  <c r="E28" i="1"/>
  <c r="E27" i="1"/>
  <c r="E26" i="1"/>
  <c r="E25" i="1"/>
  <c r="E24" i="1"/>
  <c r="E23" i="1"/>
  <c r="E18" i="1"/>
  <c r="E17" i="1"/>
  <c r="E16" i="1"/>
  <c r="E15" i="1"/>
  <c r="E14" i="1"/>
  <c r="E13" i="1"/>
  <c r="E12" i="1"/>
  <c r="E11" i="1"/>
  <c r="K17" i="1" l="1"/>
  <c r="K40" i="1"/>
</calcChain>
</file>

<file path=xl/sharedStrings.xml><?xml version="1.0" encoding="utf-8"?>
<sst xmlns="http://schemas.openxmlformats.org/spreadsheetml/2006/main" count="383" uniqueCount="180">
  <si>
    <t xml:space="preserve">Black Plain End x 21' Sch. 40 ASTM A53-A Type E </t>
  </si>
  <si>
    <t>1/4"</t>
  </si>
  <si>
    <t>3/8"</t>
  </si>
  <si>
    <t>1/2"</t>
  </si>
  <si>
    <t>3/4"</t>
  </si>
  <si>
    <t>1"</t>
  </si>
  <si>
    <t>1-1/4"</t>
  </si>
  <si>
    <t>1-1/2"</t>
  </si>
  <si>
    <t>2"</t>
  </si>
  <si>
    <t xml:space="preserve">Black Plain End x 21' Sch. 40 ASTM A53-B Type E </t>
  </si>
  <si>
    <t>2-1/2"</t>
  </si>
  <si>
    <t>3"</t>
  </si>
  <si>
    <t>4"</t>
  </si>
  <si>
    <t>5"</t>
  </si>
  <si>
    <t xml:space="preserve">6" </t>
  </si>
  <si>
    <t>8"</t>
  </si>
  <si>
    <t>10"</t>
  </si>
  <si>
    <t xml:space="preserve">12" </t>
  </si>
  <si>
    <t>Size</t>
  </si>
  <si>
    <t xml:space="preserve">Code </t>
  </si>
  <si>
    <t>Alt. Code</t>
  </si>
  <si>
    <t xml:space="preserve">Bundle </t>
  </si>
  <si>
    <t>GS1/421BPE</t>
  </si>
  <si>
    <t>GS3/821BPE</t>
  </si>
  <si>
    <t>GS1/221BPE</t>
  </si>
  <si>
    <t>GS3/421BPE</t>
  </si>
  <si>
    <t>581-2520PE</t>
  </si>
  <si>
    <t>Weight / Length</t>
  </si>
  <si>
    <t>582-2520PE</t>
  </si>
  <si>
    <t>583-2520PE</t>
  </si>
  <si>
    <t>List / CFT</t>
  </si>
  <si>
    <t xml:space="preserve">Invoice / Ft. </t>
  </si>
  <si>
    <t>Invoice / Length</t>
  </si>
  <si>
    <t>GS121BPE</t>
  </si>
  <si>
    <t>GS221BPE</t>
  </si>
  <si>
    <t>GS11/421BPE</t>
  </si>
  <si>
    <t>GS11/221BPE</t>
  </si>
  <si>
    <t>584-2520PE</t>
  </si>
  <si>
    <t>585-2520PE</t>
  </si>
  <si>
    <t>586-2520PE</t>
  </si>
  <si>
    <t>587-2520PE</t>
  </si>
  <si>
    <t>588-2520PE</t>
  </si>
  <si>
    <t>Ft. / Bundle</t>
  </si>
  <si>
    <t>589-2520PE</t>
  </si>
  <si>
    <t>590-2520PE</t>
  </si>
  <si>
    <t>591-2520PE</t>
  </si>
  <si>
    <t>GS521BPE</t>
  </si>
  <si>
    <t>GS21/221BPE</t>
  </si>
  <si>
    <t>GS321BPE</t>
  </si>
  <si>
    <t>GS621BPE</t>
  </si>
  <si>
    <t>GS821BPE</t>
  </si>
  <si>
    <t>GS1021BPE</t>
  </si>
  <si>
    <t>GS1221BPE</t>
  </si>
  <si>
    <t>GS421BPE</t>
  </si>
  <si>
    <t>List / Ft.</t>
  </si>
  <si>
    <t>List / Length</t>
  </si>
  <si>
    <t xml:space="preserve">Black T &amp; C x 21' Sch. 40 ASTM A53-A Type E </t>
  </si>
  <si>
    <t xml:space="preserve">Black TBE  x 10' Sch. 40 ASTM A53-A Type E </t>
  </si>
  <si>
    <t xml:space="preserve">Black Plain End x 21' Sch. 80 XH ASTM A53-A Type E </t>
  </si>
  <si>
    <t xml:space="preserve">Black Roll Groove x 21' Sch. 40 ASTM A53-B Type E </t>
  </si>
  <si>
    <t>GS21/221BGRV</t>
  </si>
  <si>
    <t>GS321BGRV</t>
  </si>
  <si>
    <t>GS421BGRV</t>
  </si>
  <si>
    <t xml:space="preserve">GS621BGRV </t>
  </si>
  <si>
    <t>GS1/421BTC</t>
  </si>
  <si>
    <t>581-2520HCC</t>
  </si>
  <si>
    <t>GS3/821BTC</t>
  </si>
  <si>
    <t>GS1/221BTC</t>
  </si>
  <si>
    <t>GS3/421BTC</t>
  </si>
  <si>
    <t>GS121BTC</t>
  </si>
  <si>
    <t>GS11/421BTC</t>
  </si>
  <si>
    <t>GS11/221BTC</t>
  </si>
  <si>
    <t>GS221BTC</t>
  </si>
  <si>
    <t>GS21/221BTC</t>
  </si>
  <si>
    <t>GS321BTC</t>
  </si>
  <si>
    <t>GS421BTC</t>
  </si>
  <si>
    <t>582-2520HCC</t>
  </si>
  <si>
    <t>583-2520HCC</t>
  </si>
  <si>
    <t>584-2520HCC</t>
  </si>
  <si>
    <t>585-2520HCC</t>
  </si>
  <si>
    <t>586-2520HCC</t>
  </si>
  <si>
    <t>587-2520HCC</t>
  </si>
  <si>
    <t>588-2520HCC</t>
  </si>
  <si>
    <t>589-2520HCC</t>
  </si>
  <si>
    <t>590-2520HCC</t>
  </si>
  <si>
    <t>591-2520HCC</t>
  </si>
  <si>
    <t>GS1/210BTBE</t>
  </si>
  <si>
    <t>583-1200HCG</t>
  </si>
  <si>
    <t>GS3/4210BTBE</t>
  </si>
  <si>
    <t>GS110BTBE</t>
  </si>
  <si>
    <t>GS11/410BTBE</t>
  </si>
  <si>
    <t>GS11/210BTBE</t>
  </si>
  <si>
    <t>GS210BTBE</t>
  </si>
  <si>
    <t>GS21/210BTBE</t>
  </si>
  <si>
    <t>GS310BTBE</t>
  </si>
  <si>
    <t>GS410BTBE</t>
  </si>
  <si>
    <t>584-1200HCG</t>
  </si>
  <si>
    <t>585-1200HCG</t>
  </si>
  <si>
    <t>586-1200HCG</t>
  </si>
  <si>
    <t>587-1200HCG</t>
  </si>
  <si>
    <t>588-1200HCG</t>
  </si>
  <si>
    <t>589-1200HCG</t>
  </si>
  <si>
    <t>590-1200HCG</t>
  </si>
  <si>
    <t>591-1200HCG</t>
  </si>
  <si>
    <t>500 Green Street</t>
  </si>
  <si>
    <t>Woodbridge, NJ 07095</t>
  </si>
  <si>
    <t>Phone - 800-526-5104</t>
  </si>
  <si>
    <t>www.ksdusa.com</t>
  </si>
  <si>
    <t>Multiplier &gt;</t>
  </si>
  <si>
    <t>Imported Steel Pipe List Price Sheet</t>
  </si>
  <si>
    <t>GS3/821XHBPE</t>
  </si>
  <si>
    <t>GS1/221XHBPE</t>
  </si>
  <si>
    <t>GS3/421XHBPE</t>
  </si>
  <si>
    <t>GS121XHBPE</t>
  </si>
  <si>
    <t>GS11/421XHBPE</t>
  </si>
  <si>
    <t>GS11/221XHBPE</t>
  </si>
  <si>
    <t>GS221XHBPE</t>
  </si>
  <si>
    <t>GS21/221XHBPE</t>
  </si>
  <si>
    <t>GS321XHBPE</t>
  </si>
  <si>
    <t>GS421XHBPE</t>
  </si>
  <si>
    <t xml:space="preserve">Galv. Plain End x 21' Sch. 40 ASTM A53-B Type E </t>
  </si>
  <si>
    <t xml:space="preserve">Galv. Plain End x 21' Sch. 40 ASTM A53-A Type E </t>
  </si>
  <si>
    <t xml:space="preserve">Galv. T &amp; C x 21' Sch. 40 ASTM A53-A Type E </t>
  </si>
  <si>
    <t xml:space="preserve">Galv. T &amp; C x 18' Sch. 40 ASTM A53-A Type E </t>
  </si>
  <si>
    <t xml:space="preserve">Galv. TBE  x 10' Sch. 40 ASTM A53-A Type E </t>
  </si>
  <si>
    <t>563-2520PE</t>
  </si>
  <si>
    <t>564-2520PE</t>
  </si>
  <si>
    <t>565-2520PE</t>
  </si>
  <si>
    <t>566-2520PE</t>
  </si>
  <si>
    <t>567-2520PE</t>
  </si>
  <si>
    <t>568-2520PE</t>
  </si>
  <si>
    <t>GS1/221GPE</t>
  </si>
  <si>
    <t>GS3/421GPE</t>
  </si>
  <si>
    <t xml:space="preserve">&lt; while supplies last </t>
  </si>
  <si>
    <t>GS121GPE</t>
  </si>
  <si>
    <t>GS11/421GPE</t>
  </si>
  <si>
    <t>GS11/221GPE</t>
  </si>
  <si>
    <t>GS221GPE</t>
  </si>
  <si>
    <t>GS21/221GPE</t>
  </si>
  <si>
    <t>GS321GPE</t>
  </si>
  <si>
    <t>GS421GPE</t>
  </si>
  <si>
    <t>569-2520PE</t>
  </si>
  <si>
    <t>570-2520PE</t>
  </si>
  <si>
    <t>571-2520PE</t>
  </si>
  <si>
    <t>GS11/418GTC</t>
  </si>
  <si>
    <t>-</t>
  </si>
  <si>
    <t>GS1/421GTC</t>
  </si>
  <si>
    <t>GS3/821GTC</t>
  </si>
  <si>
    <t>GS1/221GTC</t>
  </si>
  <si>
    <t>GS3/421GTC</t>
  </si>
  <si>
    <t>GS121GTC</t>
  </si>
  <si>
    <t>GS11/421GTC</t>
  </si>
  <si>
    <t>GS11/221GTC</t>
  </si>
  <si>
    <t>GS221GTC</t>
  </si>
  <si>
    <t>GS21/221GTC</t>
  </si>
  <si>
    <t>GS321GTC</t>
  </si>
  <si>
    <t>GS421GTC</t>
  </si>
  <si>
    <t>561-2520HCC</t>
  </si>
  <si>
    <t>562-2520HCC</t>
  </si>
  <si>
    <t>563-2520HCC</t>
  </si>
  <si>
    <t>564-2520HCC</t>
  </si>
  <si>
    <t>565-2520HCC</t>
  </si>
  <si>
    <t>566-2520HCC</t>
  </si>
  <si>
    <t>567-2520HCC</t>
  </si>
  <si>
    <t>568-2520HCC</t>
  </si>
  <si>
    <t>569-2520HCC</t>
  </si>
  <si>
    <t>570-2520HCC</t>
  </si>
  <si>
    <t>571-2520HCC</t>
  </si>
  <si>
    <t>GS1/210GBTBE</t>
  </si>
  <si>
    <t>GS3/4210GTBE</t>
  </si>
  <si>
    <t>GS110GTBE</t>
  </si>
  <si>
    <t>GS11/410GTBE</t>
  </si>
  <si>
    <t>GS11/210GTBE</t>
  </si>
  <si>
    <t>GS210GTBE</t>
  </si>
  <si>
    <t>GS21/210GTBE</t>
  </si>
  <si>
    <t>GS310GTBE</t>
  </si>
  <si>
    <t>GS410GTBE</t>
  </si>
  <si>
    <t>Effective Oct. 30, 2022</t>
  </si>
  <si>
    <t>PSI-103022</t>
  </si>
  <si>
    <t>(supersedes PSI-090422)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</si>
</sst>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&quot;$&quot;#,##0.000"/>
    <numFmt numFmtId="166" formatCode="&quot;$&quot;#,##0.00"/>
    <numFmt numFmtId="167" formatCode="0.000"/>
    <numFmt numFmtId="168" formatCode="#,##0.00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165" fontId="4" fillId="0" borderId="0" xfId="1" applyNumberFormat="1" applyAlignment="1">
      <alignment horizontal="center"/>
    </xf>
    <xf numFmtId="14" fontId="0" fillId="0" borderId="0" xfId="0" applyNumberFormat="1"/>
    <xf numFmtId="0" fontId="0" fillId="0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2" borderId="15" xfId="0" applyNumberFormat="1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167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66" fontId="6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123593</xdr:colOff>
      <xdr:row>0</xdr:row>
      <xdr:rowOff>19050</xdr:rowOff>
    </xdr:from>
    <xdr:to>
      <xdr:col>2</xdr:col>
      <xdr:colOff>923925</xdr:colOff>
      <xdr:row>4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3" y="19050"/>
          <a:ext cx="2686282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zoomScaleNormal="100" workbookViewId="0">
      <selection activeCell="K6" sqref="K6"/>
    </sheetView>
  </sheetViews>
  <sheetFormatPr defaultRowHeight="14.4" x14ac:dyDescent="0.3"/>
  <cols>
    <col min="1" max="1" width="10.44140625" customWidth="1"/>
    <col min="2" max="2" width="17.88671875" style="1" customWidth="1"/>
    <col min="3" max="3" width="18.33203125" style="1" customWidth="1"/>
    <col min="4" max="4" width="9.109375" style="1" customWidth="1"/>
    <col min="5" max="5" width="13.6640625" style="1" customWidth="1"/>
    <col min="6" max="6" width="18.109375" style="1" customWidth="1"/>
    <col min="7" max="7" width="14.109375" style="3" customWidth="1"/>
    <col min="8" max="9" width="14.109375" style="2" customWidth="1"/>
    <col min="10" max="10" width="13.109375" style="2" customWidth="1"/>
    <col min="11" max="11" width="16.44140625" style="2" customWidth="1"/>
  </cols>
  <sheetData>
    <row r="1" spans="1:19" x14ac:dyDescent="0.3">
      <c r="J1" s="12"/>
      <c r="K1" s="12" t="s">
        <v>104</v>
      </c>
    </row>
    <row r="2" spans="1:19" ht="15.6" x14ac:dyDescent="0.3">
      <c r="D2" s="57" t="s">
        <v>109</v>
      </c>
      <c r="E2" s="57"/>
      <c r="F2" s="57"/>
      <c r="G2" s="57"/>
      <c r="H2" s="57"/>
      <c r="I2" s="57"/>
      <c r="K2" s="12" t="s">
        <v>105</v>
      </c>
    </row>
    <row r="3" spans="1:19" ht="15.6" x14ac:dyDescent="0.3">
      <c r="D3" s="57" t="s">
        <v>177</v>
      </c>
      <c r="E3" s="57"/>
      <c r="F3" s="57"/>
      <c r="G3" s="57"/>
      <c r="H3" s="57"/>
      <c r="I3" s="57"/>
      <c r="K3" s="12" t="s">
        <v>106</v>
      </c>
    </row>
    <row r="4" spans="1:19" x14ac:dyDescent="0.3">
      <c r="K4" s="13" t="s">
        <v>107</v>
      </c>
    </row>
    <row r="5" spans="1:19" ht="15" thickBot="1" x14ac:dyDescent="0.35">
      <c r="K5" s="9"/>
    </row>
    <row r="6" spans="1:19" ht="15" thickBot="1" x14ac:dyDescent="0.35">
      <c r="A6" s="7"/>
      <c r="J6" s="8" t="s">
        <v>108</v>
      </c>
      <c r="K6" s="53"/>
    </row>
    <row r="7" spans="1:19" x14ac:dyDescent="0.3">
      <c r="A7" s="18" t="s">
        <v>178</v>
      </c>
      <c r="K7" s="8"/>
    </row>
    <row r="8" spans="1:19" ht="15" thickBot="1" x14ac:dyDescent="0.35">
      <c r="A8" t="s">
        <v>179</v>
      </c>
    </row>
    <row r="9" spans="1:19" ht="15" thickBot="1" x14ac:dyDescent="0.35">
      <c r="A9" s="54" t="s">
        <v>0</v>
      </c>
      <c r="B9" s="55"/>
      <c r="C9" s="56"/>
    </row>
    <row r="10" spans="1:19" s="5" customFormat="1" x14ac:dyDescent="0.3">
      <c r="A10" s="35" t="s">
        <v>18</v>
      </c>
      <c r="B10" s="36" t="s">
        <v>19</v>
      </c>
      <c r="C10" s="36" t="s">
        <v>20</v>
      </c>
      <c r="D10" s="36" t="s">
        <v>21</v>
      </c>
      <c r="E10" s="36" t="s">
        <v>42</v>
      </c>
      <c r="F10" s="36" t="s">
        <v>27</v>
      </c>
      <c r="G10" s="37" t="s">
        <v>30</v>
      </c>
      <c r="H10" s="38" t="s">
        <v>55</v>
      </c>
      <c r="I10" s="38" t="s">
        <v>54</v>
      </c>
      <c r="J10" s="38" t="s">
        <v>31</v>
      </c>
      <c r="K10" s="39" t="s">
        <v>32</v>
      </c>
    </row>
    <row r="11" spans="1:19" x14ac:dyDescent="0.3">
      <c r="A11" s="40" t="s">
        <v>1</v>
      </c>
      <c r="B11" s="28" t="s">
        <v>22</v>
      </c>
      <c r="C11" s="28" t="s">
        <v>26</v>
      </c>
      <c r="D11" s="28">
        <v>24</v>
      </c>
      <c r="E11" s="29">
        <f>SUM(D11*21)</f>
        <v>504</v>
      </c>
      <c r="F11" s="28">
        <v>9.0299999999999994</v>
      </c>
      <c r="G11" s="30">
        <v>722.43</v>
      </c>
      <c r="H11" s="30">
        <f>SUM((G11/100)*21)</f>
        <v>151.71029999999999</v>
      </c>
      <c r="I11" s="31">
        <f>SUM(G11/100)</f>
        <v>7.2242999999999995</v>
      </c>
      <c r="J11" s="32">
        <f>SUM(I11*K6)</f>
        <v>0</v>
      </c>
      <c r="K11" s="41">
        <f>SUM(J11*21)</f>
        <v>0</v>
      </c>
    </row>
    <row r="12" spans="1:19" x14ac:dyDescent="0.3">
      <c r="A12" s="40" t="s">
        <v>2</v>
      </c>
      <c r="B12" s="28" t="s">
        <v>23</v>
      </c>
      <c r="C12" s="28" t="s">
        <v>28</v>
      </c>
      <c r="D12" s="28">
        <v>18</v>
      </c>
      <c r="E12" s="29">
        <f t="shared" ref="E12:E29" si="0">SUM(D12*21)</f>
        <v>378</v>
      </c>
      <c r="F12" s="28">
        <v>11.97</v>
      </c>
      <c r="G12" s="30">
        <v>897.62</v>
      </c>
      <c r="H12" s="30">
        <f t="shared" ref="H12:H18" si="1">SUM((G12/100)*21)</f>
        <v>188.50020000000001</v>
      </c>
      <c r="I12" s="31">
        <f t="shared" ref="I12:I18" si="2">SUM(G12/100)</f>
        <v>8.9762000000000004</v>
      </c>
      <c r="J12" s="32">
        <f>SUM(I12*K6)</f>
        <v>0</v>
      </c>
      <c r="K12" s="41">
        <f t="shared" ref="K12:K18" si="3">SUM(J12*21)</f>
        <v>0</v>
      </c>
    </row>
    <row r="13" spans="1:19" x14ac:dyDescent="0.3">
      <c r="A13" s="40" t="s">
        <v>3</v>
      </c>
      <c r="B13" s="28" t="s">
        <v>24</v>
      </c>
      <c r="C13" s="28" t="s">
        <v>29</v>
      </c>
      <c r="D13" s="28">
        <v>120</v>
      </c>
      <c r="E13" s="29">
        <f t="shared" si="0"/>
        <v>2520</v>
      </c>
      <c r="F13" s="28">
        <v>17.850000000000001</v>
      </c>
      <c r="G13" s="30">
        <v>292.79000000000002</v>
      </c>
      <c r="H13" s="30">
        <f t="shared" si="1"/>
        <v>61.485900000000001</v>
      </c>
      <c r="I13" s="31">
        <f t="shared" si="2"/>
        <v>2.9279000000000002</v>
      </c>
      <c r="J13" s="32">
        <f>SUM(I13*K6)</f>
        <v>0</v>
      </c>
      <c r="K13" s="41">
        <f t="shared" si="3"/>
        <v>0</v>
      </c>
    </row>
    <row r="14" spans="1:19" x14ac:dyDescent="0.3">
      <c r="A14" s="40" t="s">
        <v>4</v>
      </c>
      <c r="B14" s="28" t="s">
        <v>25</v>
      </c>
      <c r="C14" s="28" t="s">
        <v>37</v>
      </c>
      <c r="D14" s="28">
        <v>84</v>
      </c>
      <c r="E14" s="29">
        <f t="shared" si="0"/>
        <v>1764</v>
      </c>
      <c r="F14" s="28">
        <v>23.73</v>
      </c>
      <c r="G14" s="30">
        <v>389.24</v>
      </c>
      <c r="H14" s="30">
        <f t="shared" si="1"/>
        <v>81.740400000000008</v>
      </c>
      <c r="I14" s="31">
        <f t="shared" si="2"/>
        <v>3.8924000000000003</v>
      </c>
      <c r="J14" s="32">
        <f>SUM(I14*K6)</f>
        <v>0</v>
      </c>
      <c r="K14" s="41">
        <f t="shared" si="3"/>
        <v>0</v>
      </c>
    </row>
    <row r="15" spans="1:19" x14ac:dyDescent="0.3">
      <c r="A15" s="40" t="s">
        <v>5</v>
      </c>
      <c r="B15" s="28" t="s">
        <v>33</v>
      </c>
      <c r="C15" s="28" t="s">
        <v>38</v>
      </c>
      <c r="D15" s="28">
        <v>60</v>
      </c>
      <c r="E15" s="29">
        <f t="shared" si="0"/>
        <v>1260</v>
      </c>
      <c r="F15" s="28">
        <v>35.28</v>
      </c>
      <c r="G15" s="30">
        <v>566.76</v>
      </c>
      <c r="H15" s="30">
        <f t="shared" si="1"/>
        <v>119.0196</v>
      </c>
      <c r="I15" s="31">
        <f t="shared" si="2"/>
        <v>5.6676000000000002</v>
      </c>
      <c r="J15" s="32">
        <f>SUM(I15*K6)</f>
        <v>0</v>
      </c>
      <c r="K15" s="41">
        <f t="shared" si="3"/>
        <v>0</v>
      </c>
    </row>
    <row r="16" spans="1:19" x14ac:dyDescent="0.3">
      <c r="A16" s="40" t="s">
        <v>6</v>
      </c>
      <c r="B16" s="28" t="s">
        <v>35</v>
      </c>
      <c r="C16" s="28" t="s">
        <v>39</v>
      </c>
      <c r="D16" s="28">
        <v>42</v>
      </c>
      <c r="E16" s="29">
        <f t="shared" si="0"/>
        <v>882</v>
      </c>
      <c r="F16" s="28">
        <v>47.67</v>
      </c>
      <c r="G16" s="30">
        <v>765.8</v>
      </c>
      <c r="H16" s="30">
        <f t="shared" si="1"/>
        <v>160.81799999999998</v>
      </c>
      <c r="I16" s="31">
        <f t="shared" si="2"/>
        <v>7.6579999999999995</v>
      </c>
      <c r="J16" s="32">
        <f>SUM(I16*K6)</f>
        <v>0</v>
      </c>
      <c r="K16" s="41">
        <f t="shared" si="3"/>
        <v>0</v>
      </c>
      <c r="S16" s="14"/>
    </row>
    <row r="17" spans="1:11" x14ac:dyDescent="0.3">
      <c r="A17" s="40" t="s">
        <v>7</v>
      </c>
      <c r="B17" s="28" t="s">
        <v>36</v>
      </c>
      <c r="C17" s="28" t="s">
        <v>40</v>
      </c>
      <c r="D17" s="28">
        <v>36</v>
      </c>
      <c r="E17" s="29">
        <f t="shared" si="0"/>
        <v>756</v>
      </c>
      <c r="F17" s="28">
        <v>57.12</v>
      </c>
      <c r="G17" s="30">
        <v>917.61</v>
      </c>
      <c r="H17" s="30">
        <f t="shared" si="1"/>
        <v>192.69810000000001</v>
      </c>
      <c r="I17" s="31">
        <f t="shared" si="2"/>
        <v>9.1760999999999999</v>
      </c>
      <c r="J17" s="32">
        <f>SUM(I17*K6)</f>
        <v>0</v>
      </c>
      <c r="K17" s="41">
        <f t="shared" si="3"/>
        <v>0</v>
      </c>
    </row>
    <row r="18" spans="1:11" ht="15" thickBot="1" x14ac:dyDescent="0.35">
      <c r="A18" s="42" t="s">
        <v>8</v>
      </c>
      <c r="B18" s="43" t="s">
        <v>34</v>
      </c>
      <c r="C18" s="43" t="s">
        <v>41</v>
      </c>
      <c r="D18" s="43">
        <v>26</v>
      </c>
      <c r="E18" s="44">
        <f t="shared" si="0"/>
        <v>546</v>
      </c>
      <c r="F18" s="43">
        <v>76.86</v>
      </c>
      <c r="G18" s="45">
        <v>1243.73</v>
      </c>
      <c r="H18" s="45">
        <f t="shared" si="1"/>
        <v>261.18330000000003</v>
      </c>
      <c r="I18" s="46">
        <f t="shared" si="2"/>
        <v>12.4373</v>
      </c>
      <c r="J18" s="47">
        <f>SUM(I18*K6)</f>
        <v>0</v>
      </c>
      <c r="K18" s="48">
        <f t="shared" si="3"/>
        <v>0</v>
      </c>
    </row>
    <row r="19" spans="1:11" ht="15" thickBot="1" x14ac:dyDescent="0.35">
      <c r="E19" s="4"/>
    </row>
    <row r="20" spans="1:11" ht="15" thickBot="1" x14ac:dyDescent="0.35">
      <c r="A20" s="19" t="s">
        <v>9</v>
      </c>
      <c r="B20" s="20"/>
      <c r="C20" s="21"/>
      <c r="E20" s="4"/>
    </row>
    <row r="21" spans="1:11" s="5" customFormat="1" x14ac:dyDescent="0.3">
      <c r="A21" s="35" t="s">
        <v>18</v>
      </c>
      <c r="B21" s="36" t="s">
        <v>19</v>
      </c>
      <c r="C21" s="36" t="s">
        <v>20</v>
      </c>
      <c r="D21" s="36" t="s">
        <v>21</v>
      </c>
      <c r="E21" s="36" t="s">
        <v>42</v>
      </c>
      <c r="F21" s="36" t="s">
        <v>27</v>
      </c>
      <c r="G21" s="37" t="s">
        <v>30</v>
      </c>
      <c r="H21" s="38" t="s">
        <v>55</v>
      </c>
      <c r="I21" s="38" t="s">
        <v>54</v>
      </c>
      <c r="J21" s="38" t="s">
        <v>31</v>
      </c>
      <c r="K21" s="39" t="s">
        <v>32</v>
      </c>
    </row>
    <row r="22" spans="1:11" x14ac:dyDescent="0.3">
      <c r="A22" s="49" t="s">
        <v>10</v>
      </c>
      <c r="B22" s="28" t="s">
        <v>47</v>
      </c>
      <c r="C22" s="28" t="s">
        <v>43</v>
      </c>
      <c r="D22" s="28">
        <v>18</v>
      </c>
      <c r="E22" s="29">
        <f t="shared" si="0"/>
        <v>378</v>
      </c>
      <c r="F22" s="33">
        <v>121.8</v>
      </c>
      <c r="G22" s="30">
        <v>1966.97</v>
      </c>
      <c r="H22" s="30">
        <f t="shared" ref="H22:H29" si="4">SUM((G22/100)*21)</f>
        <v>413.06369999999998</v>
      </c>
      <c r="I22" s="31">
        <f t="shared" ref="I22:I29" si="5">SUM(G22/100)</f>
        <v>19.669699999999999</v>
      </c>
      <c r="J22" s="32">
        <f>SUM(I22*K6)</f>
        <v>0</v>
      </c>
      <c r="K22" s="41">
        <f t="shared" ref="K22:K29" si="6">SUM(J22*21)</f>
        <v>0</v>
      </c>
    </row>
    <row r="23" spans="1:11" x14ac:dyDescent="0.3">
      <c r="A23" s="49" t="s">
        <v>11</v>
      </c>
      <c r="B23" s="28" t="s">
        <v>48</v>
      </c>
      <c r="C23" s="28" t="s">
        <v>44</v>
      </c>
      <c r="D23" s="28">
        <v>14</v>
      </c>
      <c r="E23" s="29">
        <f t="shared" si="0"/>
        <v>294</v>
      </c>
      <c r="F23" s="33">
        <v>159.18</v>
      </c>
      <c r="G23" s="30">
        <v>2570.63</v>
      </c>
      <c r="H23" s="30">
        <f t="shared" si="4"/>
        <v>539.83230000000003</v>
      </c>
      <c r="I23" s="31">
        <f t="shared" si="5"/>
        <v>25.706300000000002</v>
      </c>
      <c r="J23" s="32">
        <f>SUM(I23*K6)</f>
        <v>0</v>
      </c>
      <c r="K23" s="41">
        <f t="shared" si="6"/>
        <v>0</v>
      </c>
    </row>
    <row r="24" spans="1:11" x14ac:dyDescent="0.3">
      <c r="A24" s="49" t="s">
        <v>12</v>
      </c>
      <c r="B24" s="28" t="s">
        <v>53</v>
      </c>
      <c r="C24" s="28" t="s">
        <v>45</v>
      </c>
      <c r="D24" s="28">
        <v>10</v>
      </c>
      <c r="E24" s="29">
        <f t="shared" si="0"/>
        <v>210</v>
      </c>
      <c r="F24" s="33">
        <v>226.8</v>
      </c>
      <c r="G24" s="30">
        <v>3662.64</v>
      </c>
      <c r="H24" s="30">
        <f t="shared" si="4"/>
        <v>769.1543999999999</v>
      </c>
      <c r="I24" s="31">
        <f t="shared" si="5"/>
        <v>36.626399999999997</v>
      </c>
      <c r="J24" s="32">
        <f>SUM(I24*K6)</f>
        <v>0</v>
      </c>
      <c r="K24" s="41">
        <f t="shared" si="6"/>
        <v>0</v>
      </c>
    </row>
    <row r="25" spans="1:11" x14ac:dyDescent="0.3">
      <c r="A25" s="49" t="s">
        <v>13</v>
      </c>
      <c r="B25" s="28" t="s">
        <v>46</v>
      </c>
      <c r="C25" s="28" t="s">
        <v>145</v>
      </c>
      <c r="D25" s="28">
        <v>9</v>
      </c>
      <c r="E25" s="29">
        <f t="shared" si="0"/>
        <v>189</v>
      </c>
      <c r="F25" s="33">
        <v>307.23</v>
      </c>
      <c r="G25" s="30">
        <v>4961.5200000000004</v>
      </c>
      <c r="H25" s="30">
        <f t="shared" si="4"/>
        <v>1041.9192</v>
      </c>
      <c r="I25" s="31">
        <f t="shared" si="5"/>
        <v>49.615200000000002</v>
      </c>
      <c r="J25" s="32">
        <f>SUM(I25*K6)</f>
        <v>0</v>
      </c>
      <c r="K25" s="41">
        <f t="shared" si="6"/>
        <v>0</v>
      </c>
    </row>
    <row r="26" spans="1:11" x14ac:dyDescent="0.3">
      <c r="A26" s="49" t="s">
        <v>14</v>
      </c>
      <c r="B26" s="28" t="s">
        <v>49</v>
      </c>
      <c r="C26" s="28" t="s">
        <v>145</v>
      </c>
      <c r="D26" s="28">
        <v>7</v>
      </c>
      <c r="E26" s="29">
        <f t="shared" si="0"/>
        <v>147</v>
      </c>
      <c r="F26" s="33">
        <v>398.79</v>
      </c>
      <c r="G26" s="30">
        <v>6440.15</v>
      </c>
      <c r="H26" s="30">
        <f t="shared" si="4"/>
        <v>1352.4314999999999</v>
      </c>
      <c r="I26" s="31">
        <f t="shared" si="5"/>
        <v>64.401499999999999</v>
      </c>
      <c r="J26" s="32">
        <f>SUM(I26*K6)</f>
        <v>0</v>
      </c>
      <c r="K26" s="41">
        <f t="shared" si="6"/>
        <v>0</v>
      </c>
    </row>
    <row r="27" spans="1:11" x14ac:dyDescent="0.3">
      <c r="A27" s="49" t="s">
        <v>15</v>
      </c>
      <c r="B27" s="28" t="s">
        <v>50</v>
      </c>
      <c r="C27" s="28" t="s">
        <v>145</v>
      </c>
      <c r="D27" s="28">
        <v>5</v>
      </c>
      <c r="E27" s="29">
        <f t="shared" si="0"/>
        <v>105</v>
      </c>
      <c r="F27" s="33">
        <v>600.17999999999995</v>
      </c>
      <c r="G27" s="30">
        <v>9692.44</v>
      </c>
      <c r="H27" s="30">
        <f t="shared" si="4"/>
        <v>2035.4124000000002</v>
      </c>
      <c r="I27" s="31">
        <f t="shared" si="5"/>
        <v>96.924400000000006</v>
      </c>
      <c r="J27" s="32">
        <f>SUM(I27*K6)</f>
        <v>0</v>
      </c>
      <c r="K27" s="41">
        <f t="shared" si="6"/>
        <v>0</v>
      </c>
    </row>
    <row r="28" spans="1:11" x14ac:dyDescent="0.3">
      <c r="A28" s="49" t="s">
        <v>16</v>
      </c>
      <c r="B28" s="28" t="s">
        <v>51</v>
      </c>
      <c r="C28" s="28" t="s">
        <v>145</v>
      </c>
      <c r="D28" s="28">
        <v>1</v>
      </c>
      <c r="E28" s="29">
        <f t="shared" si="0"/>
        <v>21</v>
      </c>
      <c r="F28" s="33">
        <v>850.92</v>
      </c>
      <c r="G28" s="30">
        <v>13471.69</v>
      </c>
      <c r="H28" s="30">
        <f t="shared" si="4"/>
        <v>2829.0549000000001</v>
      </c>
      <c r="I28" s="31">
        <f t="shared" si="5"/>
        <v>134.71690000000001</v>
      </c>
      <c r="J28" s="32">
        <f>SUM(I28*K6)</f>
        <v>0</v>
      </c>
      <c r="K28" s="41">
        <f t="shared" si="6"/>
        <v>0</v>
      </c>
    </row>
    <row r="29" spans="1:11" ht="15" thickBot="1" x14ac:dyDescent="0.35">
      <c r="A29" s="50" t="s">
        <v>17</v>
      </c>
      <c r="B29" s="43" t="s">
        <v>52</v>
      </c>
      <c r="C29" s="43" t="s">
        <v>145</v>
      </c>
      <c r="D29" s="43">
        <v>1</v>
      </c>
      <c r="E29" s="44">
        <f t="shared" si="0"/>
        <v>21</v>
      </c>
      <c r="F29" s="51">
        <v>1041.8</v>
      </c>
      <c r="G29" s="45">
        <v>17264.84</v>
      </c>
      <c r="H29" s="45">
        <f t="shared" si="4"/>
        <v>3625.6164000000003</v>
      </c>
      <c r="I29" s="46">
        <f t="shared" si="5"/>
        <v>172.64840000000001</v>
      </c>
      <c r="J29" s="47">
        <f>SUM(I29*K6)</f>
        <v>0</v>
      </c>
      <c r="K29" s="48">
        <f t="shared" si="6"/>
        <v>0</v>
      </c>
    </row>
    <row r="30" spans="1:11" ht="15" thickBot="1" x14ac:dyDescent="0.35">
      <c r="E30" s="4"/>
      <c r="F30" s="6"/>
      <c r="H30" s="3"/>
      <c r="J30" s="10"/>
      <c r="K30" s="11"/>
    </row>
    <row r="31" spans="1:11" ht="15" thickBot="1" x14ac:dyDescent="0.35">
      <c r="A31" s="22" t="s">
        <v>59</v>
      </c>
      <c r="B31" s="23"/>
      <c r="C31" s="24"/>
      <c r="E31" s="4"/>
      <c r="F31" s="6"/>
      <c r="H31" s="3"/>
      <c r="J31" s="10"/>
      <c r="K31" s="11"/>
    </row>
    <row r="32" spans="1:11" x14ac:dyDescent="0.3">
      <c r="A32" s="35" t="s">
        <v>18</v>
      </c>
      <c r="B32" s="36" t="s">
        <v>19</v>
      </c>
      <c r="C32" s="36" t="s">
        <v>20</v>
      </c>
      <c r="D32" s="36" t="s">
        <v>21</v>
      </c>
      <c r="E32" s="36" t="s">
        <v>42</v>
      </c>
      <c r="F32" s="36" t="s">
        <v>27</v>
      </c>
      <c r="G32" s="37" t="s">
        <v>30</v>
      </c>
      <c r="H32" s="38" t="s">
        <v>55</v>
      </c>
      <c r="I32" s="38" t="s">
        <v>54</v>
      </c>
      <c r="J32" s="38" t="s">
        <v>31</v>
      </c>
      <c r="K32" s="39" t="s">
        <v>32</v>
      </c>
    </row>
    <row r="33" spans="1:11" x14ac:dyDescent="0.3">
      <c r="A33" s="40" t="s">
        <v>10</v>
      </c>
      <c r="B33" s="28" t="s">
        <v>60</v>
      </c>
      <c r="C33" s="28" t="s">
        <v>145</v>
      </c>
      <c r="D33" s="28">
        <v>18</v>
      </c>
      <c r="E33" s="29">
        <f t="shared" ref="E33:E36" si="7">SUM(D33*21)</f>
        <v>378</v>
      </c>
      <c r="F33" s="33">
        <v>121.8</v>
      </c>
      <c r="G33" s="30">
        <v>2008.17</v>
      </c>
      <c r="H33" s="30">
        <f t="shared" ref="H33" si="8">SUM((G33/100)*21)</f>
        <v>421.71570000000003</v>
      </c>
      <c r="I33" s="31">
        <f t="shared" ref="I33" si="9">SUM(G33/100)</f>
        <v>20.081700000000001</v>
      </c>
      <c r="J33" s="32">
        <f>SUM(I33*K6)</f>
        <v>0</v>
      </c>
      <c r="K33" s="41">
        <f t="shared" ref="K33" si="10">SUM(J33*21)</f>
        <v>0</v>
      </c>
    </row>
    <row r="34" spans="1:11" x14ac:dyDescent="0.3">
      <c r="A34" s="40" t="s">
        <v>11</v>
      </c>
      <c r="B34" s="28" t="s">
        <v>61</v>
      </c>
      <c r="C34" s="28" t="s">
        <v>145</v>
      </c>
      <c r="D34" s="28">
        <v>14</v>
      </c>
      <c r="E34" s="29">
        <f t="shared" si="7"/>
        <v>294</v>
      </c>
      <c r="F34" s="33">
        <v>159.18</v>
      </c>
      <c r="G34" s="30">
        <v>2624.47</v>
      </c>
      <c r="H34" s="30">
        <f t="shared" ref="H34:H36" si="11">SUM((G34/100)*21)</f>
        <v>551.13869999999997</v>
      </c>
      <c r="I34" s="31">
        <f t="shared" ref="I34:I36" si="12">SUM(G34/100)</f>
        <v>26.244699999999998</v>
      </c>
      <c r="J34" s="32">
        <f>SUM(I34*K6)</f>
        <v>0</v>
      </c>
      <c r="K34" s="41">
        <f t="shared" ref="K34:K36" si="13">SUM(J34*21)</f>
        <v>0</v>
      </c>
    </row>
    <row r="35" spans="1:11" x14ac:dyDescent="0.3">
      <c r="A35" s="40" t="s">
        <v>12</v>
      </c>
      <c r="B35" s="28" t="s">
        <v>62</v>
      </c>
      <c r="C35" s="28" t="s">
        <v>145</v>
      </c>
      <c r="D35" s="28">
        <v>10</v>
      </c>
      <c r="E35" s="29">
        <f t="shared" si="7"/>
        <v>210</v>
      </c>
      <c r="F35" s="33">
        <v>226.8</v>
      </c>
      <c r="G35" s="30">
        <v>3739.35</v>
      </c>
      <c r="H35" s="30">
        <f t="shared" si="11"/>
        <v>785.26349999999991</v>
      </c>
      <c r="I35" s="31">
        <f t="shared" si="12"/>
        <v>37.393499999999996</v>
      </c>
      <c r="J35" s="32">
        <f>SUM(I35*K6)</f>
        <v>0</v>
      </c>
      <c r="K35" s="41">
        <f t="shared" si="13"/>
        <v>0</v>
      </c>
    </row>
    <row r="36" spans="1:11" ht="15" thickBot="1" x14ac:dyDescent="0.35">
      <c r="A36" s="42" t="s">
        <v>14</v>
      </c>
      <c r="B36" s="43" t="s">
        <v>63</v>
      </c>
      <c r="C36" s="43" t="s">
        <v>145</v>
      </c>
      <c r="D36" s="43">
        <v>7</v>
      </c>
      <c r="E36" s="44">
        <f t="shared" si="7"/>
        <v>147</v>
      </c>
      <c r="F36" s="51">
        <v>398.79</v>
      </c>
      <c r="G36" s="45">
        <v>6575.02</v>
      </c>
      <c r="H36" s="45">
        <f t="shared" si="11"/>
        <v>1380.7542000000001</v>
      </c>
      <c r="I36" s="46">
        <f t="shared" si="12"/>
        <v>65.750200000000007</v>
      </c>
      <c r="J36" s="47">
        <f>SUM(I36*K6)</f>
        <v>0</v>
      </c>
      <c r="K36" s="48">
        <f t="shared" si="13"/>
        <v>0</v>
      </c>
    </row>
    <row r="37" spans="1:11" ht="15" thickBot="1" x14ac:dyDescent="0.35">
      <c r="E37" s="4"/>
    </row>
    <row r="38" spans="1:11" ht="15" thickBot="1" x14ac:dyDescent="0.35">
      <c r="A38" s="22" t="s">
        <v>56</v>
      </c>
      <c r="B38" s="23"/>
      <c r="C38" s="24"/>
      <c r="E38" s="4"/>
    </row>
    <row r="39" spans="1:11" x14ac:dyDescent="0.3">
      <c r="A39" s="35" t="s">
        <v>18</v>
      </c>
      <c r="B39" s="36" t="s">
        <v>19</v>
      </c>
      <c r="C39" s="36" t="s">
        <v>20</v>
      </c>
      <c r="D39" s="36" t="s">
        <v>21</v>
      </c>
      <c r="E39" s="36" t="s">
        <v>42</v>
      </c>
      <c r="F39" s="36" t="s">
        <v>27</v>
      </c>
      <c r="G39" s="37" t="s">
        <v>30</v>
      </c>
      <c r="H39" s="38" t="s">
        <v>55</v>
      </c>
      <c r="I39" s="38" t="s">
        <v>54</v>
      </c>
      <c r="J39" s="38" t="s">
        <v>31</v>
      </c>
      <c r="K39" s="39" t="s">
        <v>32</v>
      </c>
    </row>
    <row r="40" spans="1:11" x14ac:dyDescent="0.3">
      <c r="A40" s="40" t="s">
        <v>1</v>
      </c>
      <c r="B40" s="28" t="s">
        <v>64</v>
      </c>
      <c r="C40" s="28" t="s">
        <v>65</v>
      </c>
      <c r="D40" s="28">
        <v>24</v>
      </c>
      <c r="E40" s="29">
        <f t="shared" ref="E40:E50" si="14">SUM(D40*21)</f>
        <v>504</v>
      </c>
      <c r="F40" s="28">
        <v>9.0299999999999994</v>
      </c>
      <c r="G40" s="30">
        <v>857.58</v>
      </c>
      <c r="H40" s="30">
        <f>SUM((G40/100)*21)</f>
        <v>180.09180000000003</v>
      </c>
      <c r="I40" s="31">
        <f>SUM(G40/100)</f>
        <v>8.575800000000001</v>
      </c>
      <c r="J40" s="32">
        <f>SUM(I40*K6)</f>
        <v>0</v>
      </c>
      <c r="K40" s="41">
        <f>SUM(J40*21)</f>
        <v>0</v>
      </c>
    </row>
    <row r="41" spans="1:11" x14ac:dyDescent="0.3">
      <c r="A41" s="40" t="s">
        <v>2</v>
      </c>
      <c r="B41" s="28" t="s">
        <v>66</v>
      </c>
      <c r="C41" s="28" t="s">
        <v>76</v>
      </c>
      <c r="D41" s="28">
        <v>18</v>
      </c>
      <c r="E41" s="29">
        <f t="shared" si="14"/>
        <v>378</v>
      </c>
      <c r="F41" s="28">
        <v>11.97</v>
      </c>
      <c r="G41" s="30">
        <v>1033.92</v>
      </c>
      <c r="H41" s="30">
        <f t="shared" ref="H41:H50" si="15">SUM((G41/100)*21)</f>
        <v>217.1232</v>
      </c>
      <c r="I41" s="31">
        <f t="shared" ref="I41:I50" si="16">SUM(G41/100)</f>
        <v>10.3392</v>
      </c>
      <c r="J41" s="32">
        <f>SUM(I41*K6)</f>
        <v>0</v>
      </c>
      <c r="K41" s="41">
        <f t="shared" ref="K41:K50" si="17">SUM(J41*21)</f>
        <v>0</v>
      </c>
    </row>
    <row r="42" spans="1:11" x14ac:dyDescent="0.3">
      <c r="A42" s="40" t="s">
        <v>3</v>
      </c>
      <c r="B42" s="28" t="s">
        <v>67</v>
      </c>
      <c r="C42" s="28" t="s">
        <v>77</v>
      </c>
      <c r="D42" s="28">
        <v>120</v>
      </c>
      <c r="E42" s="29">
        <f t="shared" si="14"/>
        <v>2520</v>
      </c>
      <c r="F42" s="28">
        <v>18.059999999999999</v>
      </c>
      <c r="G42" s="30">
        <v>311.51</v>
      </c>
      <c r="H42" s="30">
        <f t="shared" si="15"/>
        <v>65.417100000000005</v>
      </c>
      <c r="I42" s="31">
        <f t="shared" si="16"/>
        <v>3.1151</v>
      </c>
      <c r="J42" s="32">
        <f>SUM(I42*K6)</f>
        <v>0</v>
      </c>
      <c r="K42" s="41">
        <f t="shared" si="17"/>
        <v>0</v>
      </c>
    </row>
    <row r="43" spans="1:11" x14ac:dyDescent="0.3">
      <c r="A43" s="40" t="s">
        <v>4</v>
      </c>
      <c r="B43" s="28" t="s">
        <v>68</v>
      </c>
      <c r="C43" s="28" t="s">
        <v>78</v>
      </c>
      <c r="D43" s="28">
        <v>84</v>
      </c>
      <c r="E43" s="29">
        <f t="shared" si="14"/>
        <v>1764</v>
      </c>
      <c r="F43" s="28">
        <v>23.94</v>
      </c>
      <c r="G43" s="30">
        <v>412.93</v>
      </c>
      <c r="H43" s="30">
        <f t="shared" si="15"/>
        <v>86.715299999999999</v>
      </c>
      <c r="I43" s="31">
        <f t="shared" si="16"/>
        <v>4.1292999999999997</v>
      </c>
      <c r="J43" s="32">
        <f>SUM(I43*K6)</f>
        <v>0</v>
      </c>
      <c r="K43" s="41">
        <f t="shared" si="17"/>
        <v>0</v>
      </c>
    </row>
    <row r="44" spans="1:11" x14ac:dyDescent="0.3">
      <c r="A44" s="40" t="s">
        <v>5</v>
      </c>
      <c r="B44" s="28" t="s">
        <v>69</v>
      </c>
      <c r="C44" s="28" t="s">
        <v>79</v>
      </c>
      <c r="D44" s="28">
        <v>60</v>
      </c>
      <c r="E44" s="29">
        <f t="shared" si="14"/>
        <v>1260</v>
      </c>
      <c r="F44" s="28">
        <v>35.49</v>
      </c>
      <c r="G44" s="30">
        <v>600.14</v>
      </c>
      <c r="H44" s="30">
        <f t="shared" si="15"/>
        <v>126.02940000000001</v>
      </c>
      <c r="I44" s="31">
        <f t="shared" si="16"/>
        <v>6.0014000000000003</v>
      </c>
      <c r="J44" s="32">
        <f>SUM(I44*K6)</f>
        <v>0</v>
      </c>
      <c r="K44" s="41">
        <f t="shared" si="17"/>
        <v>0</v>
      </c>
    </row>
    <row r="45" spans="1:11" x14ac:dyDescent="0.3">
      <c r="A45" s="40" t="s">
        <v>6</v>
      </c>
      <c r="B45" s="28" t="s">
        <v>70</v>
      </c>
      <c r="C45" s="28" t="s">
        <v>80</v>
      </c>
      <c r="D45" s="28">
        <v>42</v>
      </c>
      <c r="E45" s="29">
        <f t="shared" si="14"/>
        <v>882</v>
      </c>
      <c r="F45" s="28">
        <v>47.88</v>
      </c>
      <c r="G45" s="30">
        <v>809.66</v>
      </c>
      <c r="H45" s="30">
        <f t="shared" si="15"/>
        <v>170.02860000000001</v>
      </c>
      <c r="I45" s="31">
        <f t="shared" si="16"/>
        <v>8.0966000000000005</v>
      </c>
      <c r="J45" s="32">
        <f>SUM(I45*K6)</f>
        <v>0</v>
      </c>
      <c r="K45" s="41">
        <f t="shared" si="17"/>
        <v>0</v>
      </c>
    </row>
    <row r="46" spans="1:11" x14ac:dyDescent="0.3">
      <c r="A46" s="40" t="s">
        <v>7</v>
      </c>
      <c r="B46" s="28" t="s">
        <v>71</v>
      </c>
      <c r="C46" s="28" t="s">
        <v>81</v>
      </c>
      <c r="D46" s="28">
        <v>36</v>
      </c>
      <c r="E46" s="29">
        <f t="shared" si="14"/>
        <v>756</v>
      </c>
      <c r="F46" s="28">
        <v>57.54</v>
      </c>
      <c r="G46" s="30">
        <v>973.01</v>
      </c>
      <c r="H46" s="30">
        <f t="shared" si="15"/>
        <v>204.3321</v>
      </c>
      <c r="I46" s="31">
        <f t="shared" si="16"/>
        <v>9.7301000000000002</v>
      </c>
      <c r="J46" s="32">
        <f>SUM(I46*K6)</f>
        <v>0</v>
      </c>
      <c r="K46" s="41">
        <f t="shared" si="17"/>
        <v>0</v>
      </c>
    </row>
    <row r="47" spans="1:11" x14ac:dyDescent="0.3">
      <c r="A47" s="40" t="s">
        <v>8</v>
      </c>
      <c r="B47" s="28" t="s">
        <v>72</v>
      </c>
      <c r="C47" s="28" t="s">
        <v>82</v>
      </c>
      <c r="D47" s="28">
        <v>26</v>
      </c>
      <c r="E47" s="29">
        <f t="shared" si="14"/>
        <v>546</v>
      </c>
      <c r="F47" s="28">
        <v>77.28</v>
      </c>
      <c r="G47" s="30">
        <v>1306.82</v>
      </c>
      <c r="H47" s="30">
        <f t="shared" si="15"/>
        <v>274.43219999999997</v>
      </c>
      <c r="I47" s="31">
        <f t="shared" si="16"/>
        <v>13.068199999999999</v>
      </c>
      <c r="J47" s="32">
        <f>SUM(I47*K6)</f>
        <v>0</v>
      </c>
      <c r="K47" s="41">
        <f t="shared" si="17"/>
        <v>0</v>
      </c>
    </row>
    <row r="48" spans="1:11" x14ac:dyDescent="0.3">
      <c r="A48" s="40" t="s">
        <v>10</v>
      </c>
      <c r="B48" s="28" t="s">
        <v>73</v>
      </c>
      <c r="C48" s="28" t="s">
        <v>83</v>
      </c>
      <c r="D48" s="28">
        <v>18</v>
      </c>
      <c r="E48" s="29">
        <f t="shared" si="14"/>
        <v>378</v>
      </c>
      <c r="F48" s="28">
        <v>122.85</v>
      </c>
      <c r="G48" s="30">
        <v>2181.29</v>
      </c>
      <c r="H48" s="30">
        <f t="shared" si="15"/>
        <v>458.07089999999999</v>
      </c>
      <c r="I48" s="31">
        <f t="shared" si="16"/>
        <v>21.812899999999999</v>
      </c>
      <c r="J48" s="32">
        <f>SUM(I48*K6)</f>
        <v>0</v>
      </c>
      <c r="K48" s="41">
        <f t="shared" si="17"/>
        <v>0</v>
      </c>
    </row>
    <row r="49" spans="1:11" x14ac:dyDescent="0.3">
      <c r="A49" s="40" t="s">
        <v>11</v>
      </c>
      <c r="B49" s="28" t="s">
        <v>74</v>
      </c>
      <c r="C49" s="28" t="s">
        <v>84</v>
      </c>
      <c r="D49" s="28">
        <v>14</v>
      </c>
      <c r="E49" s="29">
        <f t="shared" si="14"/>
        <v>294</v>
      </c>
      <c r="F49" s="28">
        <v>161.28</v>
      </c>
      <c r="G49" s="30">
        <v>2863.64</v>
      </c>
      <c r="H49" s="30">
        <f t="shared" si="15"/>
        <v>601.36439999999993</v>
      </c>
      <c r="I49" s="31">
        <f t="shared" si="16"/>
        <v>28.636399999999998</v>
      </c>
      <c r="J49" s="32">
        <f>SUM(I49*K6)</f>
        <v>0</v>
      </c>
      <c r="K49" s="41">
        <f t="shared" si="17"/>
        <v>0</v>
      </c>
    </row>
    <row r="50" spans="1:11" ht="15" thickBot="1" x14ac:dyDescent="0.35">
      <c r="A50" s="42" t="s">
        <v>12</v>
      </c>
      <c r="B50" s="43" t="s">
        <v>75</v>
      </c>
      <c r="C50" s="43" t="s">
        <v>85</v>
      </c>
      <c r="D50" s="43">
        <v>10</v>
      </c>
      <c r="E50" s="44">
        <f t="shared" si="14"/>
        <v>210</v>
      </c>
      <c r="F50" s="43">
        <v>229.32</v>
      </c>
      <c r="G50" s="45">
        <v>4071.73</v>
      </c>
      <c r="H50" s="45">
        <f t="shared" si="15"/>
        <v>855.06330000000003</v>
      </c>
      <c r="I50" s="46">
        <f t="shared" si="16"/>
        <v>40.717300000000002</v>
      </c>
      <c r="J50" s="47">
        <f>SUM(I50*K6)</f>
        <v>0</v>
      </c>
      <c r="K50" s="48">
        <f t="shared" si="17"/>
        <v>0</v>
      </c>
    </row>
    <row r="51" spans="1:11" ht="15" thickBot="1" x14ac:dyDescent="0.35"/>
    <row r="52" spans="1:11" ht="15" thickBot="1" x14ac:dyDescent="0.35">
      <c r="A52" s="22" t="s">
        <v>57</v>
      </c>
      <c r="B52" s="23"/>
      <c r="C52" s="24"/>
    </row>
    <row r="53" spans="1:11" x14ac:dyDescent="0.3">
      <c r="A53" s="35" t="s">
        <v>18</v>
      </c>
      <c r="B53" s="36" t="s">
        <v>19</v>
      </c>
      <c r="C53" s="36" t="s">
        <v>20</v>
      </c>
      <c r="D53" s="36" t="s">
        <v>21</v>
      </c>
      <c r="E53" s="36" t="s">
        <v>42</v>
      </c>
      <c r="F53" s="36" t="s">
        <v>27</v>
      </c>
      <c r="G53" s="37" t="s">
        <v>30</v>
      </c>
      <c r="H53" s="38" t="s">
        <v>55</v>
      </c>
      <c r="I53" s="38" t="s">
        <v>54</v>
      </c>
      <c r="J53" s="38" t="s">
        <v>31</v>
      </c>
      <c r="K53" s="39" t="s">
        <v>32</v>
      </c>
    </row>
    <row r="54" spans="1:11" x14ac:dyDescent="0.3">
      <c r="A54" s="40" t="s">
        <v>3</v>
      </c>
      <c r="B54" s="28" t="s">
        <v>86</v>
      </c>
      <c r="C54" s="28" t="s">
        <v>87</v>
      </c>
      <c r="D54" s="28">
        <v>120</v>
      </c>
      <c r="E54" s="29">
        <f>SUM(D54*10)</f>
        <v>1200</v>
      </c>
      <c r="F54" s="34">
        <v>8.5</v>
      </c>
      <c r="G54" s="30">
        <v>307.88</v>
      </c>
      <c r="H54" s="30">
        <f>SUM((G54/100)*10)</f>
        <v>30.787999999999997</v>
      </c>
      <c r="I54" s="31">
        <f>SUM(G54/100)</f>
        <v>3.0787999999999998</v>
      </c>
      <c r="J54" s="32">
        <f>SUM(I54*K6)</f>
        <v>0</v>
      </c>
      <c r="K54" s="41">
        <f>SUM(J54*10)</f>
        <v>0</v>
      </c>
    </row>
    <row r="55" spans="1:11" x14ac:dyDescent="0.3">
      <c r="A55" s="40" t="s">
        <v>4</v>
      </c>
      <c r="B55" s="28" t="s">
        <v>88</v>
      </c>
      <c r="C55" s="28" t="s">
        <v>96</v>
      </c>
      <c r="D55" s="28">
        <v>84</v>
      </c>
      <c r="E55" s="29">
        <f t="shared" ref="E55:E62" si="18">SUM(D55*10)</f>
        <v>840</v>
      </c>
      <c r="F55" s="34">
        <v>11.3</v>
      </c>
      <c r="G55" s="30">
        <v>409.3</v>
      </c>
      <c r="H55" s="30">
        <f t="shared" ref="H55:H62" si="19">SUM((G55/100)*10)</f>
        <v>40.93</v>
      </c>
      <c r="I55" s="31">
        <f t="shared" ref="I55:I62" si="20">SUM(G55/100)</f>
        <v>4.093</v>
      </c>
      <c r="J55" s="32">
        <f>SUM(I55*K6)</f>
        <v>0</v>
      </c>
      <c r="K55" s="41">
        <f t="shared" ref="K55:K62" si="21">SUM(J55*10)</f>
        <v>0</v>
      </c>
    </row>
    <row r="56" spans="1:11" x14ac:dyDescent="0.3">
      <c r="A56" s="40" t="s">
        <v>5</v>
      </c>
      <c r="B56" s="28" t="s">
        <v>89</v>
      </c>
      <c r="C56" s="28" t="s">
        <v>97</v>
      </c>
      <c r="D56" s="28">
        <v>60</v>
      </c>
      <c r="E56" s="29">
        <f t="shared" si="18"/>
        <v>600</v>
      </c>
      <c r="F56" s="34">
        <v>16.8</v>
      </c>
      <c r="G56" s="30">
        <v>596.59</v>
      </c>
      <c r="H56" s="30">
        <f t="shared" si="19"/>
        <v>59.659000000000006</v>
      </c>
      <c r="I56" s="31">
        <f t="shared" si="20"/>
        <v>5.9659000000000004</v>
      </c>
      <c r="J56" s="32">
        <f>SUM(I56*K6)</f>
        <v>0</v>
      </c>
      <c r="K56" s="41">
        <f t="shared" si="21"/>
        <v>0</v>
      </c>
    </row>
    <row r="57" spans="1:11" x14ac:dyDescent="0.3">
      <c r="A57" s="40" t="s">
        <v>6</v>
      </c>
      <c r="B57" s="28" t="s">
        <v>90</v>
      </c>
      <c r="C57" s="28" t="s">
        <v>98</v>
      </c>
      <c r="D57" s="28">
        <v>42</v>
      </c>
      <c r="E57" s="29">
        <f t="shared" si="18"/>
        <v>420</v>
      </c>
      <c r="F57" s="34">
        <v>22.7</v>
      </c>
      <c r="G57" s="30">
        <v>806.11</v>
      </c>
      <c r="H57" s="30">
        <f t="shared" si="19"/>
        <v>80.61099999999999</v>
      </c>
      <c r="I57" s="31">
        <f t="shared" si="20"/>
        <v>8.0610999999999997</v>
      </c>
      <c r="J57" s="32">
        <f>SUM(I57*K6)</f>
        <v>0</v>
      </c>
      <c r="K57" s="41">
        <f t="shared" si="21"/>
        <v>0</v>
      </c>
    </row>
    <row r="58" spans="1:11" x14ac:dyDescent="0.3">
      <c r="A58" s="40" t="s">
        <v>7</v>
      </c>
      <c r="B58" s="28" t="s">
        <v>91</v>
      </c>
      <c r="C58" s="28" t="s">
        <v>99</v>
      </c>
      <c r="D58" s="28">
        <v>36</v>
      </c>
      <c r="E58" s="29">
        <f t="shared" si="18"/>
        <v>360</v>
      </c>
      <c r="F58" s="34">
        <v>27.2</v>
      </c>
      <c r="G58" s="30">
        <v>965.91</v>
      </c>
      <c r="H58" s="30">
        <f t="shared" si="19"/>
        <v>96.591000000000008</v>
      </c>
      <c r="I58" s="31">
        <f t="shared" si="20"/>
        <v>9.6591000000000005</v>
      </c>
      <c r="J58" s="32">
        <f>SUM(I58*K6)</f>
        <v>0</v>
      </c>
      <c r="K58" s="41">
        <f t="shared" si="21"/>
        <v>0</v>
      </c>
    </row>
    <row r="59" spans="1:11" x14ac:dyDescent="0.3">
      <c r="A59" s="40" t="s">
        <v>8</v>
      </c>
      <c r="B59" s="28" t="s">
        <v>92</v>
      </c>
      <c r="C59" s="28" t="s">
        <v>100</v>
      </c>
      <c r="D59" s="28">
        <v>26</v>
      </c>
      <c r="E59" s="29">
        <f t="shared" si="18"/>
        <v>260</v>
      </c>
      <c r="F59" s="34">
        <v>36.6</v>
      </c>
      <c r="G59" s="30">
        <v>1299.72</v>
      </c>
      <c r="H59" s="30">
        <f t="shared" si="19"/>
        <v>129.97199999999998</v>
      </c>
      <c r="I59" s="31">
        <f t="shared" si="20"/>
        <v>12.997199999999999</v>
      </c>
      <c r="J59" s="32">
        <f>SUM(I59*K6)</f>
        <v>0</v>
      </c>
      <c r="K59" s="41">
        <f t="shared" si="21"/>
        <v>0</v>
      </c>
    </row>
    <row r="60" spans="1:11" x14ac:dyDescent="0.3">
      <c r="A60" s="40" t="s">
        <v>10</v>
      </c>
      <c r="B60" s="28" t="s">
        <v>93</v>
      </c>
      <c r="C60" s="28" t="s">
        <v>101</v>
      </c>
      <c r="D60" s="28">
        <v>18</v>
      </c>
      <c r="E60" s="29">
        <f t="shared" si="18"/>
        <v>180</v>
      </c>
      <c r="F60" s="34">
        <v>58</v>
      </c>
      <c r="G60" s="30">
        <v>2059.66</v>
      </c>
      <c r="H60" s="30">
        <f t="shared" si="19"/>
        <v>205.96599999999998</v>
      </c>
      <c r="I60" s="31">
        <f t="shared" si="20"/>
        <v>20.596599999999999</v>
      </c>
      <c r="J60" s="32">
        <f>SUM(I60*K6)</f>
        <v>0</v>
      </c>
      <c r="K60" s="41">
        <f t="shared" si="21"/>
        <v>0</v>
      </c>
    </row>
    <row r="61" spans="1:11" x14ac:dyDescent="0.3">
      <c r="A61" s="40" t="s">
        <v>11</v>
      </c>
      <c r="B61" s="28" t="s">
        <v>94</v>
      </c>
      <c r="C61" s="28" t="s">
        <v>102</v>
      </c>
      <c r="D61" s="28">
        <v>14</v>
      </c>
      <c r="E61" s="29">
        <f t="shared" si="18"/>
        <v>140</v>
      </c>
      <c r="F61" s="34">
        <v>75.8</v>
      </c>
      <c r="G61" s="30">
        <v>2691.76</v>
      </c>
      <c r="H61" s="30">
        <f t="shared" si="19"/>
        <v>269.17600000000004</v>
      </c>
      <c r="I61" s="31">
        <f t="shared" si="20"/>
        <v>26.917600000000004</v>
      </c>
      <c r="J61" s="32">
        <f>SUM(I61*K6)</f>
        <v>0</v>
      </c>
      <c r="K61" s="41">
        <f t="shared" si="21"/>
        <v>0</v>
      </c>
    </row>
    <row r="62" spans="1:11" ht="15" thickBot="1" x14ac:dyDescent="0.35">
      <c r="A62" s="42" t="s">
        <v>12</v>
      </c>
      <c r="B62" s="43" t="s">
        <v>95</v>
      </c>
      <c r="C62" s="43" t="s">
        <v>103</v>
      </c>
      <c r="D62" s="43">
        <v>10</v>
      </c>
      <c r="E62" s="44">
        <f t="shared" si="18"/>
        <v>100</v>
      </c>
      <c r="F62" s="52">
        <v>91.2</v>
      </c>
      <c r="G62" s="45">
        <v>3835.23</v>
      </c>
      <c r="H62" s="45">
        <f t="shared" si="19"/>
        <v>383.52300000000002</v>
      </c>
      <c r="I62" s="46">
        <f t="shared" si="20"/>
        <v>38.3523</v>
      </c>
      <c r="J62" s="47">
        <f>SUM(I62*K6)</f>
        <v>0</v>
      </c>
      <c r="K62" s="48">
        <f t="shared" si="21"/>
        <v>0</v>
      </c>
    </row>
    <row r="63" spans="1:11" ht="15" thickBot="1" x14ac:dyDescent="0.35"/>
    <row r="64" spans="1:11" ht="15" thickBot="1" x14ac:dyDescent="0.35">
      <c r="A64" s="22" t="s">
        <v>58</v>
      </c>
      <c r="B64" s="23"/>
      <c r="C64" s="24"/>
    </row>
    <row r="65" spans="1:15" x14ac:dyDescent="0.3">
      <c r="A65" s="35" t="s">
        <v>18</v>
      </c>
      <c r="B65" s="36" t="s">
        <v>19</v>
      </c>
      <c r="C65" s="36" t="s">
        <v>20</v>
      </c>
      <c r="D65" s="36" t="s">
        <v>21</v>
      </c>
      <c r="E65" s="36" t="s">
        <v>42</v>
      </c>
      <c r="F65" s="36" t="s">
        <v>27</v>
      </c>
      <c r="G65" s="37" t="s">
        <v>30</v>
      </c>
      <c r="H65" s="38" t="s">
        <v>55</v>
      </c>
      <c r="I65" s="38" t="s">
        <v>54</v>
      </c>
      <c r="J65" s="38" t="s">
        <v>31</v>
      </c>
      <c r="K65" s="39" t="s">
        <v>32</v>
      </c>
    </row>
    <row r="66" spans="1:15" x14ac:dyDescent="0.3">
      <c r="A66" s="40" t="s">
        <v>2</v>
      </c>
      <c r="B66" s="28" t="s">
        <v>110</v>
      </c>
      <c r="C66" s="28" t="s">
        <v>145</v>
      </c>
      <c r="D66" s="28">
        <v>18</v>
      </c>
      <c r="E66" s="29">
        <f t="shared" ref="E66:E75" si="22">SUM(D66*21)</f>
        <v>378</v>
      </c>
      <c r="F66" s="34">
        <v>15.54</v>
      </c>
      <c r="G66" s="30">
        <v>1312.21</v>
      </c>
      <c r="H66" s="30">
        <f t="shared" ref="H66:H75" si="23">SUM((G66/100)*21)</f>
        <v>275.5641</v>
      </c>
      <c r="I66" s="31">
        <f t="shared" ref="I66:I75" si="24">SUM(G66/100)</f>
        <v>13.1221</v>
      </c>
      <c r="J66" s="32">
        <f>SUM(I66*K6)</f>
        <v>0</v>
      </c>
      <c r="K66" s="41">
        <f t="shared" ref="K66:K75" si="25">SUM(J66*21)</f>
        <v>0</v>
      </c>
    </row>
    <row r="67" spans="1:15" x14ac:dyDescent="0.3">
      <c r="A67" s="40" t="s">
        <v>3</v>
      </c>
      <c r="B67" s="28" t="s">
        <v>111</v>
      </c>
      <c r="C67" s="28" t="s">
        <v>145</v>
      </c>
      <c r="D67" s="28">
        <v>96</v>
      </c>
      <c r="E67" s="29">
        <f t="shared" si="22"/>
        <v>2016</v>
      </c>
      <c r="F67" s="34">
        <v>22.89</v>
      </c>
      <c r="G67" s="30">
        <v>414.17</v>
      </c>
      <c r="H67" s="30">
        <f t="shared" si="23"/>
        <v>86.975700000000003</v>
      </c>
      <c r="I67" s="31">
        <f t="shared" si="24"/>
        <v>4.1417000000000002</v>
      </c>
      <c r="J67" s="32">
        <f>SUM(I67*K6)</f>
        <v>0</v>
      </c>
      <c r="K67" s="41">
        <f t="shared" si="25"/>
        <v>0</v>
      </c>
    </row>
    <row r="68" spans="1:15" x14ac:dyDescent="0.3">
      <c r="A68" s="40" t="s">
        <v>4</v>
      </c>
      <c r="B68" s="28" t="s">
        <v>112</v>
      </c>
      <c r="C68" s="28" t="s">
        <v>145</v>
      </c>
      <c r="D68" s="28">
        <v>70</v>
      </c>
      <c r="E68" s="29">
        <f t="shared" si="22"/>
        <v>1470</v>
      </c>
      <c r="F68" s="34">
        <v>31.08</v>
      </c>
      <c r="G68" s="30">
        <v>562.36</v>
      </c>
      <c r="H68" s="30">
        <f t="shared" si="23"/>
        <v>118.09559999999999</v>
      </c>
      <c r="I68" s="31">
        <f t="shared" si="24"/>
        <v>5.6235999999999997</v>
      </c>
      <c r="J68" s="32">
        <f>SUM(I68*K6)</f>
        <v>0</v>
      </c>
      <c r="K68" s="41">
        <f t="shared" si="25"/>
        <v>0</v>
      </c>
    </row>
    <row r="69" spans="1:15" x14ac:dyDescent="0.3">
      <c r="A69" s="40" t="s">
        <v>5</v>
      </c>
      <c r="B69" s="28" t="s">
        <v>113</v>
      </c>
      <c r="C69" s="28" t="s">
        <v>145</v>
      </c>
      <c r="D69" s="28">
        <v>50</v>
      </c>
      <c r="E69" s="29">
        <f t="shared" si="22"/>
        <v>1050</v>
      </c>
      <c r="F69" s="34">
        <v>45.57</v>
      </c>
      <c r="G69" s="30">
        <v>809.13</v>
      </c>
      <c r="H69" s="30">
        <f t="shared" si="23"/>
        <v>169.91730000000001</v>
      </c>
      <c r="I69" s="31">
        <f t="shared" si="24"/>
        <v>8.0913000000000004</v>
      </c>
      <c r="J69" s="32">
        <f>SUM(I69*K6)</f>
        <v>0</v>
      </c>
      <c r="K69" s="41">
        <f t="shared" si="25"/>
        <v>0</v>
      </c>
    </row>
    <row r="70" spans="1:15" x14ac:dyDescent="0.3">
      <c r="A70" s="40" t="s">
        <v>6</v>
      </c>
      <c r="B70" s="28" t="s">
        <v>114</v>
      </c>
      <c r="C70" s="28" t="s">
        <v>145</v>
      </c>
      <c r="D70" s="28">
        <v>36</v>
      </c>
      <c r="E70" s="29">
        <f t="shared" si="22"/>
        <v>756</v>
      </c>
      <c r="F70" s="34">
        <v>63</v>
      </c>
      <c r="G70" s="30">
        <v>1118.6099999999999</v>
      </c>
      <c r="H70" s="30">
        <f t="shared" si="23"/>
        <v>234.90809999999999</v>
      </c>
      <c r="I70" s="31">
        <f t="shared" si="24"/>
        <v>11.1861</v>
      </c>
      <c r="J70" s="32">
        <f>SUM(I70*K6)</f>
        <v>0</v>
      </c>
      <c r="K70" s="41">
        <f t="shared" si="25"/>
        <v>0</v>
      </c>
    </row>
    <row r="71" spans="1:15" x14ac:dyDescent="0.3">
      <c r="A71" s="40" t="s">
        <v>7</v>
      </c>
      <c r="B71" s="28" t="s">
        <v>115</v>
      </c>
      <c r="C71" s="28" t="s">
        <v>145</v>
      </c>
      <c r="D71" s="28">
        <v>30</v>
      </c>
      <c r="E71" s="29">
        <f t="shared" si="22"/>
        <v>630</v>
      </c>
      <c r="F71" s="34">
        <v>76.23</v>
      </c>
      <c r="G71" s="30">
        <v>1353.52</v>
      </c>
      <c r="H71" s="30">
        <f t="shared" si="23"/>
        <v>284.23919999999998</v>
      </c>
      <c r="I71" s="31">
        <f t="shared" si="24"/>
        <v>13.5352</v>
      </c>
      <c r="J71" s="32">
        <f>SUM(I71*K6)</f>
        <v>0</v>
      </c>
      <c r="K71" s="41">
        <f t="shared" si="25"/>
        <v>0</v>
      </c>
    </row>
    <row r="72" spans="1:15" x14ac:dyDescent="0.3">
      <c r="A72" s="40" t="s">
        <v>8</v>
      </c>
      <c r="B72" s="28" t="s">
        <v>116</v>
      </c>
      <c r="C72" s="28" t="s">
        <v>145</v>
      </c>
      <c r="D72" s="28">
        <v>21</v>
      </c>
      <c r="E72" s="29">
        <f t="shared" si="22"/>
        <v>441</v>
      </c>
      <c r="F72" s="34">
        <v>105.63</v>
      </c>
      <c r="G72" s="30">
        <v>1875.53</v>
      </c>
      <c r="H72" s="30">
        <f t="shared" si="23"/>
        <v>393.86129999999997</v>
      </c>
      <c r="I72" s="31">
        <f t="shared" si="24"/>
        <v>18.755299999999998</v>
      </c>
      <c r="J72" s="32">
        <f>SUM(I72*K6)</f>
        <v>0</v>
      </c>
      <c r="K72" s="41">
        <f t="shared" si="25"/>
        <v>0</v>
      </c>
    </row>
    <row r="73" spans="1:15" x14ac:dyDescent="0.3">
      <c r="A73" s="40" t="s">
        <v>10</v>
      </c>
      <c r="B73" s="28" t="s">
        <v>117</v>
      </c>
      <c r="C73" s="28" t="s">
        <v>145</v>
      </c>
      <c r="D73" s="28">
        <v>18</v>
      </c>
      <c r="E73" s="29">
        <f t="shared" si="22"/>
        <v>378</v>
      </c>
      <c r="F73" s="34">
        <v>161.07</v>
      </c>
      <c r="G73" s="30">
        <v>2859.91</v>
      </c>
      <c r="H73" s="30">
        <f t="shared" si="23"/>
        <v>600.58109999999999</v>
      </c>
      <c r="I73" s="31">
        <f t="shared" si="24"/>
        <v>28.5991</v>
      </c>
      <c r="J73" s="32">
        <f>SUM(I73*K6)</f>
        <v>0</v>
      </c>
      <c r="K73" s="41">
        <f t="shared" si="25"/>
        <v>0</v>
      </c>
      <c r="O73" s="15"/>
    </row>
    <row r="74" spans="1:15" x14ac:dyDescent="0.3">
      <c r="A74" s="40" t="s">
        <v>11</v>
      </c>
      <c r="B74" s="28" t="s">
        <v>118</v>
      </c>
      <c r="C74" s="28" t="s">
        <v>145</v>
      </c>
      <c r="D74" s="28">
        <v>14</v>
      </c>
      <c r="E74" s="29">
        <f t="shared" si="22"/>
        <v>294</v>
      </c>
      <c r="F74" s="34">
        <v>215.46</v>
      </c>
      <c r="G74" s="30">
        <v>3825.64</v>
      </c>
      <c r="H74" s="30">
        <f t="shared" si="23"/>
        <v>803.38440000000003</v>
      </c>
      <c r="I74" s="31">
        <f t="shared" si="24"/>
        <v>38.256399999999999</v>
      </c>
      <c r="J74" s="32">
        <f>SUM(I74*K6)</f>
        <v>0</v>
      </c>
      <c r="K74" s="41">
        <f t="shared" si="25"/>
        <v>0</v>
      </c>
    </row>
    <row r="75" spans="1:15" ht="15" thickBot="1" x14ac:dyDescent="0.35">
      <c r="A75" s="42" t="s">
        <v>12</v>
      </c>
      <c r="B75" s="43" t="s">
        <v>119</v>
      </c>
      <c r="C75" s="43" t="s">
        <v>145</v>
      </c>
      <c r="D75" s="43">
        <v>10</v>
      </c>
      <c r="E75" s="44">
        <f t="shared" si="22"/>
        <v>210</v>
      </c>
      <c r="F75" s="52">
        <v>315</v>
      </c>
      <c r="G75" s="45">
        <v>5593.04</v>
      </c>
      <c r="H75" s="45">
        <f t="shared" si="23"/>
        <v>1174.5383999999999</v>
      </c>
      <c r="I75" s="46">
        <f t="shared" si="24"/>
        <v>55.930399999999999</v>
      </c>
      <c r="J75" s="47">
        <f>SUM(I75*K6)</f>
        <v>0</v>
      </c>
      <c r="K75" s="48">
        <f t="shared" si="25"/>
        <v>0</v>
      </c>
    </row>
    <row r="76" spans="1:15" ht="15" thickBot="1" x14ac:dyDescent="0.35"/>
    <row r="77" spans="1:15" ht="15" thickBot="1" x14ac:dyDescent="0.35">
      <c r="A77" s="25" t="s">
        <v>121</v>
      </c>
      <c r="B77" s="26"/>
      <c r="C77" s="27"/>
      <c r="D77" s="16" t="s">
        <v>133</v>
      </c>
      <c r="E77" s="17"/>
    </row>
    <row r="78" spans="1:15" x14ac:dyDescent="0.3">
      <c r="A78" s="35" t="s">
        <v>18</v>
      </c>
      <c r="B78" s="36" t="s">
        <v>19</v>
      </c>
      <c r="C78" s="36" t="s">
        <v>20</v>
      </c>
      <c r="D78" s="36" t="s">
        <v>21</v>
      </c>
      <c r="E78" s="36" t="s">
        <v>42</v>
      </c>
      <c r="F78" s="36" t="s">
        <v>27</v>
      </c>
      <c r="G78" s="37" t="s">
        <v>30</v>
      </c>
      <c r="H78" s="38" t="s">
        <v>55</v>
      </c>
      <c r="I78" s="38" t="s">
        <v>54</v>
      </c>
      <c r="J78" s="38" t="s">
        <v>31</v>
      </c>
      <c r="K78" s="39" t="s">
        <v>32</v>
      </c>
    </row>
    <row r="79" spans="1:15" x14ac:dyDescent="0.3">
      <c r="A79" s="40" t="s">
        <v>3</v>
      </c>
      <c r="B79" s="28" t="s">
        <v>131</v>
      </c>
      <c r="C79" s="28" t="s">
        <v>125</v>
      </c>
      <c r="D79" s="28">
        <v>120</v>
      </c>
      <c r="E79" s="29">
        <f t="shared" ref="E79:E84" si="26">SUM(D79*21)</f>
        <v>2520</v>
      </c>
      <c r="F79" s="28">
        <v>17.850000000000001</v>
      </c>
      <c r="G79" s="30">
        <v>330.52</v>
      </c>
      <c r="H79" s="30">
        <f t="shared" ref="H79:H84" si="27">SUM((G79/100)*21)</f>
        <v>69.409199999999998</v>
      </c>
      <c r="I79" s="31">
        <f t="shared" ref="I79:I84" si="28">SUM(G79/100)</f>
        <v>3.3051999999999997</v>
      </c>
      <c r="J79" s="32">
        <f>SUM(I79*K6)</f>
        <v>0</v>
      </c>
      <c r="K79" s="41">
        <f t="shared" ref="K79:K84" si="29">SUM(J79*21)</f>
        <v>0</v>
      </c>
    </row>
    <row r="80" spans="1:15" x14ac:dyDescent="0.3">
      <c r="A80" s="40" t="s">
        <v>4</v>
      </c>
      <c r="B80" s="28" t="s">
        <v>132</v>
      </c>
      <c r="C80" s="28" t="s">
        <v>126</v>
      </c>
      <c r="D80" s="28">
        <v>84</v>
      </c>
      <c r="E80" s="29">
        <f t="shared" si="26"/>
        <v>1764</v>
      </c>
      <c r="F80" s="28">
        <v>23.73</v>
      </c>
      <c r="G80" s="30">
        <v>439.4</v>
      </c>
      <c r="H80" s="30">
        <f t="shared" si="27"/>
        <v>92.274000000000001</v>
      </c>
      <c r="I80" s="31">
        <f t="shared" si="28"/>
        <v>4.3940000000000001</v>
      </c>
      <c r="J80" s="32">
        <f>SUM(I80*K6)</f>
        <v>0</v>
      </c>
      <c r="K80" s="41">
        <f t="shared" si="29"/>
        <v>0</v>
      </c>
    </row>
    <row r="81" spans="1:11" x14ac:dyDescent="0.3">
      <c r="A81" s="40" t="s">
        <v>5</v>
      </c>
      <c r="B81" s="28" t="s">
        <v>134</v>
      </c>
      <c r="C81" s="28" t="s">
        <v>127</v>
      </c>
      <c r="D81" s="28">
        <v>60</v>
      </c>
      <c r="E81" s="29">
        <f t="shared" si="26"/>
        <v>1260</v>
      </c>
      <c r="F81" s="28">
        <v>35.28</v>
      </c>
      <c r="G81" s="30">
        <v>641.34</v>
      </c>
      <c r="H81" s="30">
        <f t="shared" si="27"/>
        <v>134.6814</v>
      </c>
      <c r="I81" s="31">
        <f t="shared" si="28"/>
        <v>6.4134000000000002</v>
      </c>
      <c r="J81" s="32">
        <f>SUM(I81*K6)</f>
        <v>0</v>
      </c>
      <c r="K81" s="41">
        <f t="shared" si="29"/>
        <v>0</v>
      </c>
    </row>
    <row r="82" spans="1:11" x14ac:dyDescent="0.3">
      <c r="A82" s="40" t="s">
        <v>6</v>
      </c>
      <c r="B82" s="28" t="s">
        <v>135</v>
      </c>
      <c r="C82" s="28" t="s">
        <v>128</v>
      </c>
      <c r="D82" s="28">
        <v>42</v>
      </c>
      <c r="E82" s="29">
        <f t="shared" si="26"/>
        <v>882</v>
      </c>
      <c r="F82" s="28">
        <v>47.67</v>
      </c>
      <c r="G82" s="30">
        <v>866.57</v>
      </c>
      <c r="H82" s="30">
        <f t="shared" si="27"/>
        <v>181.97970000000004</v>
      </c>
      <c r="I82" s="31">
        <f t="shared" si="28"/>
        <v>8.6657000000000011</v>
      </c>
      <c r="J82" s="32">
        <f>SUM(I82*K6)</f>
        <v>0</v>
      </c>
      <c r="K82" s="41">
        <f t="shared" si="29"/>
        <v>0</v>
      </c>
    </row>
    <row r="83" spans="1:11" x14ac:dyDescent="0.3">
      <c r="A83" s="40" t="s">
        <v>7</v>
      </c>
      <c r="B83" s="28" t="s">
        <v>136</v>
      </c>
      <c r="C83" s="28" t="s">
        <v>129</v>
      </c>
      <c r="D83" s="28">
        <v>36</v>
      </c>
      <c r="E83" s="29">
        <f t="shared" si="26"/>
        <v>756</v>
      </c>
      <c r="F83" s="28">
        <v>57.12</v>
      </c>
      <c r="G83" s="30">
        <v>1038.3499999999999</v>
      </c>
      <c r="H83" s="30">
        <f t="shared" si="27"/>
        <v>218.05349999999999</v>
      </c>
      <c r="I83" s="31">
        <f t="shared" si="28"/>
        <v>10.3835</v>
      </c>
      <c r="J83" s="32">
        <f>SUM(I83*K6)</f>
        <v>0</v>
      </c>
      <c r="K83" s="41">
        <f t="shared" si="29"/>
        <v>0</v>
      </c>
    </row>
    <row r="84" spans="1:11" ht="15" thickBot="1" x14ac:dyDescent="0.35">
      <c r="A84" s="42" t="s">
        <v>8</v>
      </c>
      <c r="B84" s="43" t="s">
        <v>137</v>
      </c>
      <c r="C84" s="43" t="s">
        <v>130</v>
      </c>
      <c r="D84" s="43">
        <v>26</v>
      </c>
      <c r="E84" s="44">
        <f t="shared" si="26"/>
        <v>546</v>
      </c>
      <c r="F84" s="43">
        <v>76.86</v>
      </c>
      <c r="G84" s="45">
        <v>1397.19</v>
      </c>
      <c r="H84" s="45">
        <f t="shared" si="27"/>
        <v>293.40989999999999</v>
      </c>
      <c r="I84" s="46">
        <f t="shared" si="28"/>
        <v>13.9719</v>
      </c>
      <c r="J84" s="47">
        <f>SUM(I84*K6)</f>
        <v>0</v>
      </c>
      <c r="K84" s="48">
        <f t="shared" si="29"/>
        <v>0</v>
      </c>
    </row>
    <row r="85" spans="1:11" ht="15" thickBot="1" x14ac:dyDescent="0.35"/>
    <row r="86" spans="1:11" ht="15" thickBot="1" x14ac:dyDescent="0.35">
      <c r="A86" s="25" t="s">
        <v>120</v>
      </c>
      <c r="B86" s="26"/>
      <c r="C86" s="27"/>
      <c r="D86" s="16" t="s">
        <v>133</v>
      </c>
      <c r="E86" s="17"/>
    </row>
    <row r="87" spans="1:11" x14ac:dyDescent="0.3">
      <c r="A87" s="35" t="s">
        <v>18</v>
      </c>
      <c r="B87" s="36" t="s">
        <v>19</v>
      </c>
      <c r="C87" s="36" t="s">
        <v>20</v>
      </c>
      <c r="D87" s="36" t="s">
        <v>21</v>
      </c>
      <c r="E87" s="36" t="s">
        <v>42</v>
      </c>
      <c r="F87" s="36" t="s">
        <v>27</v>
      </c>
      <c r="G87" s="37" t="s">
        <v>30</v>
      </c>
      <c r="H87" s="38" t="s">
        <v>55</v>
      </c>
      <c r="I87" s="38" t="s">
        <v>54</v>
      </c>
      <c r="J87" s="38" t="s">
        <v>31</v>
      </c>
      <c r="K87" s="39" t="s">
        <v>32</v>
      </c>
    </row>
    <row r="88" spans="1:11" x14ac:dyDescent="0.3">
      <c r="A88" s="40" t="s">
        <v>10</v>
      </c>
      <c r="B88" s="28" t="s">
        <v>138</v>
      </c>
      <c r="C88" s="28" t="s">
        <v>141</v>
      </c>
      <c r="D88" s="28">
        <v>18</v>
      </c>
      <c r="E88" s="29">
        <f t="shared" ref="E88:E90" si="30">SUM(D88*21)</f>
        <v>378</v>
      </c>
      <c r="F88" s="33">
        <v>121.8</v>
      </c>
      <c r="G88" s="30">
        <v>2214.13</v>
      </c>
      <c r="H88" s="30">
        <f t="shared" ref="H88:H90" si="31">SUM((G88/100)*21)</f>
        <v>464.96730000000002</v>
      </c>
      <c r="I88" s="31">
        <f t="shared" ref="I88:I90" si="32">SUM(G88/100)</f>
        <v>22.141300000000001</v>
      </c>
      <c r="J88" s="32">
        <f>SUM(I88*K6)</f>
        <v>0</v>
      </c>
      <c r="K88" s="41">
        <f t="shared" ref="K88:K90" si="33">SUM(J88*21)</f>
        <v>0</v>
      </c>
    </row>
    <row r="89" spans="1:11" x14ac:dyDescent="0.3">
      <c r="A89" s="40" t="s">
        <v>11</v>
      </c>
      <c r="B89" s="28" t="s">
        <v>139</v>
      </c>
      <c r="C89" s="28" t="s">
        <v>142</v>
      </c>
      <c r="D89" s="28">
        <v>14</v>
      </c>
      <c r="E89" s="29">
        <f t="shared" si="30"/>
        <v>294</v>
      </c>
      <c r="F89" s="33">
        <v>159.18</v>
      </c>
      <c r="G89" s="30">
        <v>2893.64</v>
      </c>
      <c r="H89" s="30">
        <f t="shared" si="31"/>
        <v>607.6644</v>
      </c>
      <c r="I89" s="31">
        <f t="shared" si="32"/>
        <v>28.936399999999999</v>
      </c>
      <c r="J89" s="32">
        <f>SUM(I89*K6)</f>
        <v>0</v>
      </c>
      <c r="K89" s="41">
        <f t="shared" si="33"/>
        <v>0</v>
      </c>
    </row>
    <row r="90" spans="1:11" ht="15" thickBot="1" x14ac:dyDescent="0.35">
      <c r="A90" s="42" t="s">
        <v>12</v>
      </c>
      <c r="B90" s="43" t="s">
        <v>140</v>
      </c>
      <c r="C90" s="43" t="s">
        <v>143</v>
      </c>
      <c r="D90" s="43">
        <v>10</v>
      </c>
      <c r="E90" s="44">
        <f t="shared" si="30"/>
        <v>210</v>
      </c>
      <c r="F90" s="51">
        <v>226.8</v>
      </c>
      <c r="G90" s="45">
        <v>4122.87</v>
      </c>
      <c r="H90" s="45">
        <f t="shared" si="31"/>
        <v>865.80269999999996</v>
      </c>
      <c r="I90" s="46">
        <f t="shared" si="32"/>
        <v>41.228699999999996</v>
      </c>
      <c r="J90" s="47">
        <f>SUM(I90*K6)</f>
        <v>0</v>
      </c>
      <c r="K90" s="48">
        <f t="shared" si="33"/>
        <v>0</v>
      </c>
    </row>
    <row r="91" spans="1:11" ht="15" thickBot="1" x14ac:dyDescent="0.35"/>
    <row r="92" spans="1:11" ht="15" thickBot="1" x14ac:dyDescent="0.35">
      <c r="A92" s="25" t="s">
        <v>122</v>
      </c>
      <c r="B92" s="26"/>
      <c r="C92" s="27"/>
      <c r="E92" s="4"/>
    </row>
    <row r="93" spans="1:11" x14ac:dyDescent="0.3">
      <c r="A93" s="35" t="s">
        <v>18</v>
      </c>
      <c r="B93" s="36" t="s">
        <v>19</v>
      </c>
      <c r="C93" s="36" t="s">
        <v>20</v>
      </c>
      <c r="D93" s="36" t="s">
        <v>21</v>
      </c>
      <c r="E93" s="36" t="s">
        <v>42</v>
      </c>
      <c r="F93" s="36" t="s">
        <v>27</v>
      </c>
      <c r="G93" s="37" t="s">
        <v>30</v>
      </c>
      <c r="H93" s="38" t="s">
        <v>55</v>
      </c>
      <c r="I93" s="38" t="s">
        <v>54</v>
      </c>
      <c r="J93" s="38" t="s">
        <v>31</v>
      </c>
      <c r="K93" s="39" t="s">
        <v>32</v>
      </c>
    </row>
    <row r="94" spans="1:11" x14ac:dyDescent="0.3">
      <c r="A94" s="40" t="s">
        <v>1</v>
      </c>
      <c r="B94" s="28" t="s">
        <v>146</v>
      </c>
      <c r="C94" s="28" t="s">
        <v>157</v>
      </c>
      <c r="D94" s="28">
        <v>24</v>
      </c>
      <c r="E94" s="29">
        <f t="shared" ref="E94:E104" si="34">SUM(D94*21)</f>
        <v>504</v>
      </c>
      <c r="F94" s="28">
        <v>9.0299999999999994</v>
      </c>
      <c r="G94" s="30">
        <v>1043.5899999999999</v>
      </c>
      <c r="H94" s="30">
        <f>SUM((G94/100)*21)</f>
        <v>219.15389999999996</v>
      </c>
      <c r="I94" s="31">
        <f>SUM(G94/100)</f>
        <v>10.435899999999998</v>
      </c>
      <c r="J94" s="32">
        <f>SUM(I94*K6)</f>
        <v>0</v>
      </c>
      <c r="K94" s="41">
        <f>SUM(J94*21)</f>
        <v>0</v>
      </c>
    </row>
    <row r="95" spans="1:11" x14ac:dyDescent="0.3">
      <c r="A95" s="40" t="s">
        <v>2</v>
      </c>
      <c r="B95" s="28" t="s">
        <v>147</v>
      </c>
      <c r="C95" s="28" t="s">
        <v>158</v>
      </c>
      <c r="D95" s="28">
        <v>18</v>
      </c>
      <c r="E95" s="29">
        <f t="shared" si="34"/>
        <v>378</v>
      </c>
      <c r="F95" s="28">
        <v>11.97</v>
      </c>
      <c r="G95" s="30">
        <v>1271.56</v>
      </c>
      <c r="H95" s="30">
        <f t="shared" ref="H95:H104" si="35">SUM((G95/100)*21)</f>
        <v>267.02760000000001</v>
      </c>
      <c r="I95" s="31">
        <f t="shared" ref="I95:I104" si="36">SUM(G95/100)</f>
        <v>12.7156</v>
      </c>
      <c r="J95" s="32">
        <f>SUM(I95*K6)</f>
        <v>0</v>
      </c>
      <c r="K95" s="41">
        <f t="shared" ref="K95:K104" si="37">SUM(J95*21)</f>
        <v>0</v>
      </c>
    </row>
    <row r="96" spans="1:11" x14ac:dyDescent="0.3">
      <c r="A96" s="40" t="s">
        <v>3</v>
      </c>
      <c r="B96" s="28" t="s">
        <v>148</v>
      </c>
      <c r="C96" s="28" t="s">
        <v>159</v>
      </c>
      <c r="D96" s="28">
        <v>120</v>
      </c>
      <c r="E96" s="29">
        <f t="shared" si="34"/>
        <v>2520</v>
      </c>
      <c r="F96" s="28">
        <v>18.059999999999999</v>
      </c>
      <c r="G96" s="30">
        <v>349.68</v>
      </c>
      <c r="H96" s="30">
        <f t="shared" si="35"/>
        <v>73.4328</v>
      </c>
      <c r="I96" s="31">
        <f t="shared" si="36"/>
        <v>3.4967999999999999</v>
      </c>
      <c r="J96" s="32">
        <f>SUM(I96*K6)</f>
        <v>0</v>
      </c>
      <c r="K96" s="41">
        <f t="shared" si="37"/>
        <v>0</v>
      </c>
    </row>
    <row r="97" spans="1:11" x14ac:dyDescent="0.3">
      <c r="A97" s="40" t="s">
        <v>4</v>
      </c>
      <c r="B97" s="28" t="s">
        <v>149</v>
      </c>
      <c r="C97" s="28" t="s">
        <v>160</v>
      </c>
      <c r="D97" s="28">
        <v>84</v>
      </c>
      <c r="E97" s="29">
        <f t="shared" si="34"/>
        <v>1764</v>
      </c>
      <c r="F97" s="28">
        <v>23.94</v>
      </c>
      <c r="G97" s="30">
        <v>463.53</v>
      </c>
      <c r="H97" s="30">
        <f t="shared" si="35"/>
        <v>97.341300000000004</v>
      </c>
      <c r="I97" s="31">
        <f t="shared" si="36"/>
        <v>4.6353</v>
      </c>
      <c r="J97" s="32">
        <f>SUM(I97*K6)</f>
        <v>0</v>
      </c>
      <c r="K97" s="41">
        <f t="shared" si="37"/>
        <v>0</v>
      </c>
    </row>
    <row r="98" spans="1:11" x14ac:dyDescent="0.3">
      <c r="A98" s="40" t="s">
        <v>5</v>
      </c>
      <c r="B98" s="28" t="s">
        <v>150</v>
      </c>
      <c r="C98" s="28" t="s">
        <v>161</v>
      </c>
      <c r="D98" s="28">
        <v>60</v>
      </c>
      <c r="E98" s="29">
        <f t="shared" si="34"/>
        <v>1260</v>
      </c>
      <c r="F98" s="28">
        <v>35.49</v>
      </c>
      <c r="G98" s="30">
        <v>675.16</v>
      </c>
      <c r="H98" s="30">
        <f t="shared" si="35"/>
        <v>141.78360000000001</v>
      </c>
      <c r="I98" s="31">
        <f t="shared" si="36"/>
        <v>6.7515999999999998</v>
      </c>
      <c r="J98" s="32">
        <f>SUM(I98*K6)</f>
        <v>0</v>
      </c>
      <c r="K98" s="41">
        <f t="shared" si="37"/>
        <v>0</v>
      </c>
    </row>
    <row r="99" spans="1:11" x14ac:dyDescent="0.3">
      <c r="A99" s="40" t="s">
        <v>6</v>
      </c>
      <c r="B99" s="28" t="s">
        <v>151</v>
      </c>
      <c r="C99" s="28" t="s">
        <v>162</v>
      </c>
      <c r="D99" s="28">
        <v>42</v>
      </c>
      <c r="E99" s="29">
        <f t="shared" si="34"/>
        <v>882</v>
      </c>
      <c r="F99" s="28">
        <v>47.88</v>
      </c>
      <c r="G99" s="30">
        <v>910.87</v>
      </c>
      <c r="H99" s="30">
        <f t="shared" si="35"/>
        <v>191.28270000000001</v>
      </c>
      <c r="I99" s="31">
        <f t="shared" si="36"/>
        <v>9.1087000000000007</v>
      </c>
      <c r="J99" s="32">
        <f>SUM(I99*K6)</f>
        <v>0</v>
      </c>
      <c r="K99" s="41">
        <f t="shared" si="37"/>
        <v>0</v>
      </c>
    </row>
    <row r="100" spans="1:11" x14ac:dyDescent="0.3">
      <c r="A100" s="40" t="s">
        <v>7</v>
      </c>
      <c r="B100" s="28" t="s">
        <v>152</v>
      </c>
      <c r="C100" s="28" t="s">
        <v>163</v>
      </c>
      <c r="D100" s="28">
        <v>36</v>
      </c>
      <c r="E100" s="29">
        <f t="shared" si="34"/>
        <v>756</v>
      </c>
      <c r="F100" s="28">
        <v>57.54</v>
      </c>
      <c r="G100" s="30">
        <v>1094.6400000000001</v>
      </c>
      <c r="H100" s="30">
        <f t="shared" si="35"/>
        <v>229.87440000000001</v>
      </c>
      <c r="I100" s="31">
        <f t="shared" si="36"/>
        <v>10.946400000000001</v>
      </c>
      <c r="J100" s="32">
        <f>SUM(I100*K6)</f>
        <v>0</v>
      </c>
      <c r="K100" s="41">
        <f t="shared" si="37"/>
        <v>0</v>
      </c>
    </row>
    <row r="101" spans="1:11" x14ac:dyDescent="0.3">
      <c r="A101" s="40" t="s">
        <v>8</v>
      </c>
      <c r="B101" s="28" t="s">
        <v>153</v>
      </c>
      <c r="C101" s="28" t="s">
        <v>164</v>
      </c>
      <c r="D101" s="28">
        <v>26</v>
      </c>
      <c r="E101" s="29">
        <f t="shared" si="34"/>
        <v>546</v>
      </c>
      <c r="F101" s="28">
        <v>77.28</v>
      </c>
      <c r="G101" s="30">
        <v>1470.17</v>
      </c>
      <c r="H101" s="30">
        <f t="shared" si="35"/>
        <v>308.73570000000001</v>
      </c>
      <c r="I101" s="31">
        <f t="shared" si="36"/>
        <v>14.701700000000001</v>
      </c>
      <c r="J101" s="32">
        <f>SUM(I101*K6)</f>
        <v>0</v>
      </c>
      <c r="K101" s="41">
        <f t="shared" si="37"/>
        <v>0</v>
      </c>
    </row>
    <row r="102" spans="1:11" x14ac:dyDescent="0.3">
      <c r="A102" s="40" t="s">
        <v>10</v>
      </c>
      <c r="B102" s="28" t="s">
        <v>154</v>
      </c>
      <c r="C102" s="28" t="s">
        <v>165</v>
      </c>
      <c r="D102" s="28">
        <v>18</v>
      </c>
      <c r="E102" s="29">
        <f t="shared" si="34"/>
        <v>378</v>
      </c>
      <c r="F102" s="28">
        <v>122.85</v>
      </c>
      <c r="G102" s="30">
        <v>2337.09</v>
      </c>
      <c r="H102" s="30">
        <f t="shared" si="35"/>
        <v>490.78890000000007</v>
      </c>
      <c r="I102" s="31">
        <f t="shared" si="36"/>
        <v>23.370900000000002</v>
      </c>
      <c r="J102" s="32">
        <f>SUM(I102*K6)</f>
        <v>0</v>
      </c>
      <c r="K102" s="41">
        <f t="shared" si="37"/>
        <v>0</v>
      </c>
    </row>
    <row r="103" spans="1:11" x14ac:dyDescent="0.3">
      <c r="A103" s="40" t="s">
        <v>11</v>
      </c>
      <c r="B103" s="28" t="s">
        <v>155</v>
      </c>
      <c r="C103" s="28" t="s">
        <v>166</v>
      </c>
      <c r="D103" s="28">
        <v>14</v>
      </c>
      <c r="E103" s="29">
        <f t="shared" si="34"/>
        <v>294</v>
      </c>
      <c r="F103" s="28">
        <v>161.28</v>
      </c>
      <c r="G103" s="30">
        <v>3204.55</v>
      </c>
      <c r="H103" s="30">
        <f t="shared" si="35"/>
        <v>672.95550000000003</v>
      </c>
      <c r="I103" s="31">
        <f t="shared" si="36"/>
        <v>32.045500000000004</v>
      </c>
      <c r="J103" s="32">
        <f>SUM(I103*K6)</f>
        <v>0</v>
      </c>
      <c r="K103" s="41">
        <f t="shared" si="37"/>
        <v>0</v>
      </c>
    </row>
    <row r="104" spans="1:11" ht="15" thickBot="1" x14ac:dyDescent="0.35">
      <c r="A104" s="42" t="s">
        <v>12</v>
      </c>
      <c r="B104" s="43" t="s">
        <v>156</v>
      </c>
      <c r="C104" s="43" t="s">
        <v>167</v>
      </c>
      <c r="D104" s="43">
        <v>10</v>
      </c>
      <c r="E104" s="44">
        <f t="shared" si="34"/>
        <v>210</v>
      </c>
      <c r="F104" s="43">
        <v>229.32</v>
      </c>
      <c r="G104" s="45">
        <v>4556.46</v>
      </c>
      <c r="H104" s="45">
        <f t="shared" si="35"/>
        <v>956.85659999999996</v>
      </c>
      <c r="I104" s="46">
        <f t="shared" si="36"/>
        <v>45.564599999999999</v>
      </c>
      <c r="J104" s="47">
        <f>SUM(I104*K6)</f>
        <v>0</v>
      </c>
      <c r="K104" s="48">
        <f t="shared" si="37"/>
        <v>0</v>
      </c>
    </row>
    <row r="105" spans="1:11" ht="15" thickBot="1" x14ac:dyDescent="0.35"/>
    <row r="106" spans="1:11" ht="15" thickBot="1" x14ac:dyDescent="0.35">
      <c r="A106" s="25" t="s">
        <v>123</v>
      </c>
      <c r="B106" s="26"/>
      <c r="C106" s="27"/>
      <c r="E106" s="4"/>
    </row>
    <row r="107" spans="1:11" x14ac:dyDescent="0.3">
      <c r="A107" s="35" t="s">
        <v>18</v>
      </c>
      <c r="B107" s="36" t="s">
        <v>19</v>
      </c>
      <c r="C107" s="36" t="s">
        <v>20</v>
      </c>
      <c r="D107" s="36" t="s">
        <v>21</v>
      </c>
      <c r="E107" s="36" t="s">
        <v>42</v>
      </c>
      <c r="F107" s="36" t="s">
        <v>27</v>
      </c>
      <c r="G107" s="37" t="s">
        <v>30</v>
      </c>
      <c r="H107" s="38" t="s">
        <v>55</v>
      </c>
      <c r="I107" s="38" t="s">
        <v>54</v>
      </c>
      <c r="J107" s="38" t="s">
        <v>31</v>
      </c>
      <c r="K107" s="39" t="s">
        <v>32</v>
      </c>
    </row>
    <row r="108" spans="1:11" ht="15" thickBot="1" x14ac:dyDescent="0.35">
      <c r="A108" s="42" t="s">
        <v>6</v>
      </c>
      <c r="B108" s="43" t="s">
        <v>144</v>
      </c>
      <c r="C108" s="43" t="s">
        <v>145</v>
      </c>
      <c r="D108" s="43">
        <v>42</v>
      </c>
      <c r="E108" s="44">
        <f t="shared" ref="E108" si="38">SUM(D108*21)</f>
        <v>882</v>
      </c>
      <c r="F108" s="43">
        <v>41.04</v>
      </c>
      <c r="G108" s="45">
        <v>910.87</v>
      </c>
      <c r="H108" s="45">
        <f>SUM((G108/100)*18)</f>
        <v>163.95660000000001</v>
      </c>
      <c r="I108" s="46">
        <f t="shared" ref="I108" si="39">SUM(G108/100)</f>
        <v>9.1087000000000007</v>
      </c>
      <c r="J108" s="47">
        <f>SUM(I108*K6)</f>
        <v>0</v>
      </c>
      <c r="K108" s="48">
        <f>SUM(J108*18)</f>
        <v>0</v>
      </c>
    </row>
    <row r="109" spans="1:11" ht="15" thickBot="1" x14ac:dyDescent="0.35"/>
    <row r="110" spans="1:11" ht="15" thickBot="1" x14ac:dyDescent="0.35">
      <c r="A110" s="25" t="s">
        <v>124</v>
      </c>
      <c r="B110" s="26"/>
      <c r="C110" s="27"/>
    </row>
    <row r="111" spans="1:11" x14ac:dyDescent="0.3">
      <c r="A111" s="35" t="s">
        <v>18</v>
      </c>
      <c r="B111" s="36" t="s">
        <v>19</v>
      </c>
      <c r="C111" s="36" t="s">
        <v>20</v>
      </c>
      <c r="D111" s="36" t="s">
        <v>21</v>
      </c>
      <c r="E111" s="36" t="s">
        <v>42</v>
      </c>
      <c r="F111" s="36" t="s">
        <v>27</v>
      </c>
      <c r="G111" s="37" t="s">
        <v>30</v>
      </c>
      <c r="H111" s="38" t="s">
        <v>55</v>
      </c>
      <c r="I111" s="38" t="s">
        <v>54</v>
      </c>
      <c r="J111" s="38" t="s">
        <v>31</v>
      </c>
      <c r="K111" s="39" t="s">
        <v>32</v>
      </c>
    </row>
    <row r="112" spans="1:11" x14ac:dyDescent="0.3">
      <c r="A112" s="40" t="s">
        <v>3</v>
      </c>
      <c r="B112" s="28" t="s">
        <v>168</v>
      </c>
      <c r="C112" s="28" t="s">
        <v>87</v>
      </c>
      <c r="D112" s="28">
        <v>120</v>
      </c>
      <c r="E112" s="29">
        <f>SUM(D112*10)</f>
        <v>1200</v>
      </c>
      <c r="F112" s="34">
        <v>8.5</v>
      </c>
      <c r="G112" s="30">
        <v>345.61</v>
      </c>
      <c r="H112" s="30">
        <f>SUM((G112/100)*10)</f>
        <v>34.561</v>
      </c>
      <c r="I112" s="31">
        <f>SUM(G112/100)</f>
        <v>3.4561000000000002</v>
      </c>
      <c r="J112" s="32">
        <f>SUM(I112*K6)</f>
        <v>0</v>
      </c>
      <c r="K112" s="41">
        <f>SUM(J112*10)</f>
        <v>0</v>
      </c>
    </row>
    <row r="113" spans="1:11" x14ac:dyDescent="0.3">
      <c r="A113" s="40" t="s">
        <v>4</v>
      </c>
      <c r="B113" s="28" t="s">
        <v>169</v>
      </c>
      <c r="C113" s="28" t="s">
        <v>96</v>
      </c>
      <c r="D113" s="28">
        <v>84</v>
      </c>
      <c r="E113" s="29">
        <f t="shared" ref="E113:E120" si="40">SUM(D113*10)</f>
        <v>840</v>
      </c>
      <c r="F113" s="34">
        <v>11.3</v>
      </c>
      <c r="G113" s="30">
        <v>459.46</v>
      </c>
      <c r="H113" s="30">
        <f t="shared" ref="H113:H120" si="41">SUM((G113/100)*10)</f>
        <v>45.945999999999998</v>
      </c>
      <c r="I113" s="31">
        <f t="shared" ref="I113:I120" si="42">SUM(G113/100)</f>
        <v>4.5945999999999998</v>
      </c>
      <c r="J113" s="32">
        <f>SUM(I113*K6)</f>
        <v>0</v>
      </c>
      <c r="K113" s="41">
        <f t="shared" ref="K113:K120" si="43">SUM(J113*10)</f>
        <v>0</v>
      </c>
    </row>
    <row r="114" spans="1:11" x14ac:dyDescent="0.3">
      <c r="A114" s="40" t="s">
        <v>5</v>
      </c>
      <c r="B114" s="28" t="s">
        <v>170</v>
      </c>
      <c r="C114" s="28" t="s">
        <v>97</v>
      </c>
      <c r="D114" s="28">
        <v>60</v>
      </c>
      <c r="E114" s="29">
        <f t="shared" si="40"/>
        <v>600</v>
      </c>
      <c r="F114" s="34">
        <v>16.8</v>
      </c>
      <c r="G114" s="30">
        <v>671.16</v>
      </c>
      <c r="H114" s="30">
        <f t="shared" si="41"/>
        <v>67.116</v>
      </c>
      <c r="I114" s="31">
        <f t="shared" si="42"/>
        <v>6.7115999999999998</v>
      </c>
      <c r="J114" s="32">
        <f>SUM(I114*K6)</f>
        <v>0</v>
      </c>
      <c r="K114" s="41">
        <f t="shared" si="43"/>
        <v>0</v>
      </c>
    </row>
    <row r="115" spans="1:11" x14ac:dyDescent="0.3">
      <c r="A115" s="40" t="s">
        <v>6</v>
      </c>
      <c r="B115" s="28" t="s">
        <v>171</v>
      </c>
      <c r="C115" s="28" t="s">
        <v>98</v>
      </c>
      <c r="D115" s="28">
        <v>42</v>
      </c>
      <c r="E115" s="29">
        <f t="shared" si="40"/>
        <v>420</v>
      </c>
      <c r="F115" s="34">
        <v>22.7</v>
      </c>
      <c r="G115" s="30">
        <v>906.87</v>
      </c>
      <c r="H115" s="30">
        <f t="shared" si="41"/>
        <v>90.686999999999998</v>
      </c>
      <c r="I115" s="31">
        <f t="shared" si="42"/>
        <v>9.0686999999999998</v>
      </c>
      <c r="J115" s="32">
        <f>SUM(I115*K6)</f>
        <v>0</v>
      </c>
      <c r="K115" s="41">
        <f t="shared" si="43"/>
        <v>0</v>
      </c>
    </row>
    <row r="116" spans="1:11" x14ac:dyDescent="0.3">
      <c r="A116" s="40" t="s">
        <v>7</v>
      </c>
      <c r="B116" s="28" t="s">
        <v>172</v>
      </c>
      <c r="C116" s="28" t="s">
        <v>99</v>
      </c>
      <c r="D116" s="28">
        <v>36</v>
      </c>
      <c r="E116" s="29">
        <f t="shared" si="40"/>
        <v>360</v>
      </c>
      <c r="F116" s="34">
        <v>27.2</v>
      </c>
      <c r="G116" s="30">
        <v>1086.6500000000001</v>
      </c>
      <c r="H116" s="30">
        <f t="shared" si="41"/>
        <v>108.66500000000001</v>
      </c>
      <c r="I116" s="31">
        <f t="shared" si="42"/>
        <v>10.8665</v>
      </c>
      <c r="J116" s="32">
        <f>SUM(I116*K6)</f>
        <v>0</v>
      </c>
      <c r="K116" s="41">
        <f t="shared" si="43"/>
        <v>0</v>
      </c>
    </row>
    <row r="117" spans="1:11" x14ac:dyDescent="0.3">
      <c r="A117" s="40" t="s">
        <v>8</v>
      </c>
      <c r="B117" s="28" t="s">
        <v>173</v>
      </c>
      <c r="C117" s="28" t="s">
        <v>100</v>
      </c>
      <c r="D117" s="28">
        <v>26</v>
      </c>
      <c r="E117" s="29">
        <f t="shared" si="40"/>
        <v>260</v>
      </c>
      <c r="F117" s="34">
        <v>36.6</v>
      </c>
      <c r="G117" s="30">
        <v>1462.18</v>
      </c>
      <c r="H117" s="30">
        <f t="shared" si="41"/>
        <v>146.21800000000002</v>
      </c>
      <c r="I117" s="31">
        <f t="shared" si="42"/>
        <v>14.6218</v>
      </c>
      <c r="J117" s="32">
        <f>SUM(I117*K6)</f>
        <v>0</v>
      </c>
      <c r="K117" s="41">
        <f t="shared" si="43"/>
        <v>0</v>
      </c>
    </row>
    <row r="118" spans="1:11" x14ac:dyDescent="0.3">
      <c r="A118" s="40" t="s">
        <v>10</v>
      </c>
      <c r="B118" s="28" t="s">
        <v>174</v>
      </c>
      <c r="C118" s="28" t="s">
        <v>101</v>
      </c>
      <c r="D118" s="28">
        <v>18</v>
      </c>
      <c r="E118" s="29">
        <f t="shared" si="40"/>
        <v>180</v>
      </c>
      <c r="F118" s="34">
        <v>58</v>
      </c>
      <c r="G118" s="30">
        <v>2317.12</v>
      </c>
      <c r="H118" s="30">
        <f t="shared" si="41"/>
        <v>231.71199999999999</v>
      </c>
      <c r="I118" s="31">
        <f t="shared" si="42"/>
        <v>23.171199999999999</v>
      </c>
      <c r="J118" s="32">
        <f>SUM(I118*K6)</f>
        <v>0</v>
      </c>
      <c r="K118" s="41">
        <f t="shared" si="43"/>
        <v>0</v>
      </c>
    </row>
    <row r="119" spans="1:11" x14ac:dyDescent="0.3">
      <c r="A119" s="40" t="s">
        <v>11</v>
      </c>
      <c r="B119" s="28" t="s">
        <v>175</v>
      </c>
      <c r="C119" s="28" t="s">
        <v>102</v>
      </c>
      <c r="D119" s="28">
        <v>14</v>
      </c>
      <c r="E119" s="29">
        <f t="shared" si="40"/>
        <v>140</v>
      </c>
      <c r="F119" s="34">
        <v>75.8</v>
      </c>
      <c r="G119" s="30">
        <v>3028.23</v>
      </c>
      <c r="H119" s="30">
        <f t="shared" si="41"/>
        <v>302.82299999999998</v>
      </c>
      <c r="I119" s="31">
        <f t="shared" si="42"/>
        <v>30.282299999999999</v>
      </c>
      <c r="J119" s="32">
        <f>SUM(I119*K6)</f>
        <v>0</v>
      </c>
      <c r="K119" s="41">
        <f t="shared" si="43"/>
        <v>0</v>
      </c>
    </row>
    <row r="120" spans="1:11" ht="15" thickBot="1" x14ac:dyDescent="0.35">
      <c r="A120" s="42" t="s">
        <v>12</v>
      </c>
      <c r="B120" s="43" t="s">
        <v>176</v>
      </c>
      <c r="C120" s="43" t="s">
        <v>103</v>
      </c>
      <c r="D120" s="43">
        <v>10</v>
      </c>
      <c r="E120" s="44">
        <f t="shared" si="40"/>
        <v>100</v>
      </c>
      <c r="F120" s="52">
        <v>91.2</v>
      </c>
      <c r="G120" s="45">
        <v>4314.63</v>
      </c>
      <c r="H120" s="45">
        <f t="shared" si="41"/>
        <v>431.46300000000002</v>
      </c>
      <c r="I120" s="46">
        <f t="shared" si="42"/>
        <v>43.146300000000004</v>
      </c>
      <c r="J120" s="47">
        <f>SUM(I120*K6)</f>
        <v>0</v>
      </c>
      <c r="K120" s="48">
        <f t="shared" si="43"/>
        <v>0</v>
      </c>
    </row>
  </sheetData>
  <sheetProtection algorithmName="SHA-512" hashValue="wlI+U7mkPr09Sm2OCnVV5bqzysQ+FTjsiAajlVsFhmi2zJ8pv2Bcfs6ljg3ygn2pt3N/BipmZWaDwTGgKl4IbA==" saltValue="d6RH0W/LQXbQT2sIBFjwjQ==" spinCount="100000" sheet="1" objects="1" scenarios="1"/>
  <mergeCells count="3">
    <mergeCell ref="A9:C9"/>
    <mergeCell ref="D2:I2"/>
    <mergeCell ref="D3:I3"/>
  </mergeCells>
  <hyperlinks>
    <hyperlink ref="K4" r:id="rId1"/>
  </hyperlinks>
  <pageMargins left="0.7" right="0.7" top="0.75" bottom="0.75" header="0.3" footer="0.3"/>
  <pageSetup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dcterms:created xsi:type="dcterms:W3CDTF">2022-09-12T14:19:19Z</dcterms:created>
  <dcterms:modified xsi:type="dcterms:W3CDTF">2022-10-28T13:35:11Z</dcterms:modified>
</cp:coreProperties>
</file>